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Łukasz Buderaski\Desktop\"/>
    </mc:Choice>
  </mc:AlternateContent>
  <bookViews>
    <workbookView xWindow="0" yWindow="0" windowWidth="23040" windowHeight="9048" xr2:uid="{7AF7D784-6593-4334-B483-EF568A51359C}"/>
  </bookViews>
  <sheets>
    <sheet name="UKS M" sheetId="5" r:id="rId1"/>
    <sheet name="UKS K" sheetId="6" r:id="rId2"/>
    <sheet name="5.8 M" sheetId="7" r:id="rId3"/>
    <sheet name="5.8 K" sheetId="8" r:id="rId4"/>
    <sheet name="6.8 M" sheetId="1" r:id="rId5"/>
    <sheet name="6.8 K" sheetId="3" r:id="rId6"/>
    <sheet name="7.8 M" sheetId="2" r:id="rId7"/>
    <sheet name="7.8 K" sheetId="4" r:id="rId8"/>
    <sheet name="RSX Jun M" sheetId="9" r:id="rId9"/>
    <sheet name="RSX Jun K" sheetId="10" r:id="rId10"/>
    <sheet name="RSX Sen M" sheetId="11" r:id="rId11"/>
    <sheet name="RSX Sen K" sheetId="13" r:id="rId1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L8" i="3"/>
  <c r="L6" i="3"/>
  <c r="L15" i="3"/>
  <c r="L9" i="3"/>
  <c r="L18" i="3"/>
  <c r="L17" i="3"/>
  <c r="L9" i="4"/>
  <c r="L6" i="4"/>
  <c r="L7" i="4"/>
  <c r="L11" i="4"/>
  <c r="L12" i="4"/>
  <c r="L16" i="4"/>
  <c r="L21" i="4"/>
  <c r="L26" i="4"/>
  <c r="L25" i="4"/>
  <c r="L22" i="4"/>
  <c r="L8" i="4"/>
  <c r="N14" i="1"/>
  <c r="P25" i="1"/>
  <c r="P19" i="1"/>
  <c r="P37" i="1"/>
  <c r="P14" i="1"/>
  <c r="J15" i="1"/>
  <c r="L9" i="1"/>
  <c r="L13" i="1"/>
  <c r="L7" i="1"/>
  <c r="L11" i="1"/>
  <c r="L12" i="1"/>
  <c r="L18" i="1"/>
  <c r="L10" i="1"/>
  <c r="L8" i="1"/>
  <c r="L20" i="1"/>
  <c r="L15" i="1"/>
  <c r="L27" i="1"/>
  <c r="L16" i="1"/>
  <c r="L24" i="1"/>
  <c r="L31" i="1"/>
  <c r="L14" i="1"/>
  <c r="L26" i="1"/>
  <c r="L38" i="1"/>
  <c r="L17" i="1"/>
  <c r="L33" i="1"/>
  <c r="L6" i="1"/>
  <c r="L9" i="8"/>
  <c r="L6" i="8"/>
  <c r="L11" i="8"/>
  <c r="L12" i="8"/>
  <c r="L14" i="8"/>
  <c r="L10" i="8"/>
  <c r="L8" i="8"/>
  <c r="L7" i="8"/>
  <c r="W8" i="2"/>
  <c r="W9" i="2"/>
  <c r="L12" i="2" l="1"/>
  <c r="L11" i="2"/>
  <c r="L9" i="2"/>
  <c r="L6" i="2"/>
  <c r="L7" i="2"/>
  <c r="L8" i="2"/>
  <c r="L16" i="2"/>
  <c r="L27" i="2"/>
  <c r="L25" i="2"/>
  <c r="L22" i="2"/>
  <c r="L18" i="2"/>
  <c r="L29" i="2"/>
  <c r="L36" i="2"/>
  <c r="L33" i="2"/>
  <c r="L46" i="2"/>
  <c r="L15" i="2"/>
  <c r="L34" i="2"/>
  <c r="L37" i="2"/>
  <c r="L45" i="2"/>
  <c r="L10" i="2"/>
  <c r="T25" i="7"/>
  <c r="J22" i="7"/>
  <c r="J28" i="7"/>
  <c r="L6" i="5"/>
  <c r="L10" i="5"/>
  <c r="L16" i="5"/>
  <c r="L15" i="5"/>
  <c r="L19" i="5"/>
  <c r="L13" i="5"/>
  <c r="L7" i="5"/>
  <c r="L14" i="5"/>
  <c r="L21" i="5"/>
  <c r="L11" i="5"/>
  <c r="L31" i="5"/>
  <c r="W3" i="13" l="1"/>
  <c r="V7" i="13"/>
  <c r="V9" i="13"/>
  <c r="V6" i="13"/>
  <c r="V12" i="13"/>
  <c r="V11" i="13"/>
  <c r="V14" i="13"/>
  <c r="V15" i="13"/>
  <c r="V16" i="13"/>
  <c r="V17" i="13"/>
  <c r="V20" i="13"/>
  <c r="V8" i="13"/>
  <c r="W3" i="10"/>
  <c r="W3" i="11"/>
  <c r="F8" i="11"/>
  <c r="F7" i="11"/>
  <c r="F9" i="11"/>
  <c r="F10" i="11"/>
  <c r="F12" i="11"/>
  <c r="F11" i="11"/>
  <c r="F13" i="11"/>
  <c r="F14" i="11"/>
  <c r="F16" i="11"/>
  <c r="F17" i="11"/>
  <c r="F6" i="11"/>
  <c r="F6" i="9"/>
  <c r="F10" i="9"/>
  <c r="F8" i="9"/>
  <c r="F12" i="9"/>
  <c r="F7" i="9"/>
  <c r="F14" i="9"/>
  <c r="F15" i="9"/>
  <c r="F11" i="9"/>
  <c r="F13" i="9"/>
  <c r="F17" i="9"/>
  <c r="F18" i="9"/>
  <c r="F16" i="9"/>
  <c r="F26" i="9"/>
  <c r="F24" i="9"/>
  <c r="F19" i="9"/>
  <c r="F20" i="9"/>
  <c r="F22" i="9"/>
  <c r="F23" i="9"/>
  <c r="F27" i="9"/>
  <c r="F9" i="9"/>
  <c r="W3" i="9"/>
  <c r="W3" i="4"/>
  <c r="V9" i="4"/>
  <c r="V6" i="4"/>
  <c r="V10" i="4"/>
  <c r="V7" i="4"/>
  <c r="V11" i="4"/>
  <c r="V12" i="4"/>
  <c r="V18" i="4"/>
  <c r="V14" i="4"/>
  <c r="V16" i="4"/>
  <c r="V15" i="4"/>
  <c r="V13" i="4"/>
  <c r="V19" i="4"/>
  <c r="V17" i="4"/>
  <c r="V21" i="4"/>
  <c r="V28" i="4"/>
  <c r="V24" i="4"/>
  <c r="V8" i="4"/>
  <c r="W3" i="2"/>
  <c r="W3" i="6"/>
  <c r="W3" i="5"/>
  <c r="V10" i="2"/>
  <c r="V12" i="2"/>
  <c r="V11" i="2"/>
  <c r="V9" i="2"/>
  <c r="V6" i="2"/>
  <c r="V7" i="2"/>
  <c r="V8" i="2"/>
  <c r="V19" i="2"/>
  <c r="V16" i="2"/>
  <c r="V27" i="2"/>
  <c r="V20" i="2"/>
  <c r="V25" i="2"/>
  <c r="V38" i="2"/>
  <c r="V23" i="2"/>
  <c r="V22" i="2"/>
  <c r="V32" i="2"/>
  <c r="V18" i="2"/>
  <c r="V30" i="2"/>
  <c r="V21" i="2"/>
  <c r="V26" i="2"/>
  <c r="J12" i="2"/>
  <c r="W12" i="2" s="1"/>
  <c r="J9" i="2"/>
  <c r="J6" i="2"/>
  <c r="J7" i="2"/>
  <c r="J8" i="2"/>
  <c r="J16" i="2"/>
  <c r="J23" i="2"/>
  <c r="J22" i="2"/>
  <c r="J18" i="2"/>
  <c r="J26" i="2"/>
  <c r="J29" i="2"/>
  <c r="J36" i="2"/>
  <c r="J13" i="2"/>
  <c r="J40" i="2"/>
  <c r="J31" i="2"/>
  <c r="J33" i="2"/>
  <c r="J15" i="2"/>
  <c r="J35" i="2"/>
  <c r="J44" i="2"/>
  <c r="J41" i="2"/>
  <c r="F11" i="2"/>
  <c r="F9" i="2"/>
  <c r="F6" i="2"/>
  <c r="F7" i="2"/>
  <c r="F8" i="2"/>
  <c r="F19" i="2"/>
  <c r="F16" i="2"/>
  <c r="F20" i="2"/>
  <c r="F25" i="2"/>
  <c r="F32" i="2"/>
  <c r="F30" i="2"/>
  <c r="F21" i="2"/>
  <c r="F26" i="2"/>
  <c r="F14" i="2"/>
  <c r="F39" i="2"/>
  <c r="F13" i="2"/>
  <c r="F17" i="2"/>
  <c r="F24" i="2"/>
  <c r="W24" i="2" s="1"/>
  <c r="F28" i="2"/>
  <c r="F10" i="2"/>
  <c r="W10" i="2" s="1"/>
  <c r="U3" i="3"/>
  <c r="U3" i="1"/>
  <c r="J9" i="1"/>
  <c r="J13" i="1"/>
  <c r="J7" i="1"/>
  <c r="J11" i="1"/>
  <c r="J12" i="1"/>
  <c r="J18" i="1"/>
  <c r="J10" i="1"/>
  <c r="J8" i="1"/>
  <c r="J21" i="1"/>
  <c r="J27" i="1"/>
  <c r="J22" i="1"/>
  <c r="J16" i="1"/>
  <c r="J24" i="1"/>
  <c r="J28" i="1"/>
  <c r="J31" i="1"/>
  <c r="J14" i="1"/>
  <c r="J23" i="1"/>
  <c r="J26" i="1"/>
  <c r="J6" i="1"/>
  <c r="F9" i="1"/>
  <c r="F13" i="1"/>
  <c r="F7" i="1"/>
  <c r="F11" i="1"/>
  <c r="F12" i="1"/>
  <c r="F18" i="1"/>
  <c r="F10" i="1"/>
  <c r="F8" i="1"/>
  <c r="F20" i="1"/>
  <c r="F15" i="1"/>
  <c r="F29" i="1"/>
  <c r="F22" i="1"/>
  <c r="F16" i="1"/>
  <c r="F19" i="1"/>
  <c r="F14" i="1"/>
  <c r="F23" i="1"/>
  <c r="F17" i="1"/>
  <c r="F35" i="1"/>
  <c r="F40" i="1"/>
  <c r="F6" i="1"/>
  <c r="W3" i="8"/>
  <c r="W3" i="7"/>
  <c r="J7" i="13"/>
  <c r="J6" i="13"/>
  <c r="J11" i="13"/>
  <c r="J14" i="13"/>
  <c r="J15" i="13"/>
  <c r="J17" i="13"/>
  <c r="J10" i="13"/>
  <c r="F7" i="13"/>
  <c r="F9" i="13"/>
  <c r="F6" i="13"/>
  <c r="F12" i="13"/>
  <c r="F11" i="13"/>
  <c r="F14" i="13"/>
  <c r="F15" i="13"/>
  <c r="F16" i="13"/>
  <c r="F17" i="13"/>
  <c r="F10" i="13"/>
  <c r="F13" i="13"/>
  <c r="F18" i="13"/>
  <c r="F19" i="13"/>
  <c r="V8" i="11"/>
  <c r="V7" i="11"/>
  <c r="V9" i="11"/>
  <c r="V10" i="11"/>
  <c r="V18" i="11"/>
  <c r="V15" i="11"/>
  <c r="V19" i="11"/>
  <c r="J9" i="11"/>
  <c r="J10" i="11"/>
  <c r="J15" i="11"/>
  <c r="J12" i="11"/>
  <c r="V8" i="10"/>
  <c r="V9" i="10"/>
  <c r="V10" i="10"/>
  <c r="V6" i="10"/>
  <c r="J8" i="10"/>
  <c r="J9" i="10"/>
  <c r="J6" i="10"/>
  <c r="F8" i="10"/>
  <c r="F9" i="10"/>
  <c r="F10" i="10"/>
  <c r="F6" i="10"/>
  <c r="F11" i="10"/>
  <c r="V6" i="9"/>
  <c r="V10" i="9"/>
  <c r="V8" i="9"/>
  <c r="V12" i="9"/>
  <c r="V7" i="9"/>
  <c r="V21" i="9"/>
  <c r="V14" i="9"/>
  <c r="V15" i="9"/>
  <c r="V11" i="9"/>
  <c r="V13" i="9"/>
  <c r="V17" i="9"/>
  <c r="V25" i="9"/>
  <c r="V18" i="9"/>
  <c r="V16" i="9"/>
  <c r="V26" i="9"/>
  <c r="V24" i="9"/>
  <c r="J6" i="9"/>
  <c r="J10" i="9"/>
  <c r="J8" i="9"/>
  <c r="J7" i="9"/>
  <c r="J14" i="9"/>
  <c r="J15" i="9"/>
  <c r="J11" i="9"/>
  <c r="J13" i="9"/>
  <c r="J25" i="9"/>
  <c r="P21" i="4"/>
  <c r="P25" i="4"/>
  <c r="P22" i="4"/>
  <c r="P29" i="4"/>
  <c r="N9" i="4"/>
  <c r="N7" i="4"/>
  <c r="N11" i="4"/>
  <c r="N12" i="4"/>
  <c r="N14" i="4"/>
  <c r="N21" i="4"/>
  <c r="N22" i="4"/>
  <c r="J9" i="4"/>
  <c r="J6" i="4"/>
  <c r="J11" i="4"/>
  <c r="J12" i="4"/>
  <c r="J16" i="4"/>
  <c r="J27" i="4"/>
  <c r="H6" i="4"/>
  <c r="H10" i="4"/>
  <c r="H11" i="4"/>
  <c r="H12" i="4"/>
  <c r="H16" i="4"/>
  <c r="H24" i="4"/>
  <c r="H26" i="4"/>
  <c r="H27" i="4"/>
  <c r="F9" i="4"/>
  <c r="F6" i="4"/>
  <c r="F10" i="4"/>
  <c r="F7" i="4"/>
  <c r="F11" i="4"/>
  <c r="F12" i="4"/>
  <c r="F18" i="4"/>
  <c r="F14" i="4"/>
  <c r="F16" i="4"/>
  <c r="F15" i="4"/>
  <c r="F13" i="4"/>
  <c r="F19" i="4"/>
  <c r="F17" i="4"/>
  <c r="F21" i="4"/>
  <c r="F20" i="4"/>
  <c r="F23" i="4"/>
  <c r="F30" i="4"/>
  <c r="P25" i="2"/>
  <c r="P13" i="2"/>
  <c r="N8" i="2"/>
  <c r="N16" i="2"/>
  <c r="N18" i="2"/>
  <c r="N26" i="2"/>
  <c r="N14" i="2"/>
  <c r="N29" i="2"/>
  <c r="N13" i="2"/>
  <c r="N43" i="2"/>
  <c r="N33" i="2"/>
  <c r="N35" i="2"/>
  <c r="N41" i="2"/>
  <c r="H6" i="2"/>
  <c r="H16" i="2"/>
  <c r="H23" i="2"/>
  <c r="H22" i="2"/>
  <c r="H18" i="2"/>
  <c r="H14" i="2"/>
  <c r="H29" i="2"/>
  <c r="H13" i="2"/>
  <c r="H31" i="2"/>
  <c r="H33" i="2"/>
  <c r="H42" i="2"/>
  <c r="H47" i="2"/>
  <c r="H17" i="2"/>
  <c r="H15" i="2"/>
  <c r="H35" i="2"/>
  <c r="H34" i="2"/>
  <c r="H37" i="2"/>
  <c r="W28" i="2"/>
  <c r="W61" i="2"/>
  <c r="P8" i="3"/>
  <c r="P21" i="3"/>
  <c r="N8" i="3"/>
  <c r="N6" i="3"/>
  <c r="N9" i="3"/>
  <c r="N10" i="3"/>
  <c r="N16" i="3"/>
  <c r="J12" i="3"/>
  <c r="J11" i="3"/>
  <c r="J6" i="3"/>
  <c r="J9" i="3"/>
  <c r="J17" i="3"/>
  <c r="J20" i="3"/>
  <c r="H12" i="3"/>
  <c r="H8" i="3"/>
  <c r="H6" i="3"/>
  <c r="H15" i="3"/>
  <c r="H9" i="3"/>
  <c r="H14" i="3"/>
  <c r="H18" i="3"/>
  <c r="F12" i="3"/>
  <c r="F11" i="3"/>
  <c r="F8" i="3"/>
  <c r="F6" i="3"/>
  <c r="F15" i="3"/>
  <c r="F9" i="3"/>
  <c r="F14" i="3"/>
  <c r="F10" i="3"/>
  <c r="F16" i="3"/>
  <c r="F13" i="3"/>
  <c r="F19" i="3"/>
  <c r="N13" i="1"/>
  <c r="N11" i="1"/>
  <c r="N10" i="1"/>
  <c r="N8" i="1"/>
  <c r="N39" i="1"/>
  <c r="N24" i="1"/>
  <c r="N25" i="1"/>
  <c r="N19" i="1"/>
  <c r="N26" i="1"/>
  <c r="N30" i="1"/>
  <c r="N32" i="1"/>
  <c r="N34" i="1"/>
  <c r="H9" i="1"/>
  <c r="H7" i="1"/>
  <c r="H10" i="1"/>
  <c r="H8" i="1"/>
  <c r="H21" i="1"/>
  <c r="H27" i="1"/>
  <c r="H22" i="1"/>
  <c r="H16" i="1"/>
  <c r="H24" i="1"/>
  <c r="H25" i="1"/>
  <c r="H19" i="1"/>
  <c r="H28" i="1"/>
  <c r="H31" i="1"/>
  <c r="H36" i="1"/>
  <c r="H37" i="1"/>
  <c r="H41" i="1"/>
  <c r="U47" i="1"/>
  <c r="U51" i="1"/>
  <c r="V9" i="8"/>
  <c r="V6" i="8"/>
  <c r="V16" i="8"/>
  <c r="V11" i="8"/>
  <c r="V12" i="8"/>
  <c r="V14" i="8"/>
  <c r="T10" i="8"/>
  <c r="T17" i="8"/>
  <c r="P6" i="8"/>
  <c r="P10" i="8"/>
  <c r="P17" i="8"/>
  <c r="P15" i="8"/>
  <c r="P13" i="8"/>
  <c r="N6" i="8"/>
  <c r="N12" i="8"/>
  <c r="N10" i="8"/>
  <c r="N15" i="8"/>
  <c r="N13" i="8"/>
  <c r="J9" i="8"/>
  <c r="J6" i="8"/>
  <c r="J11" i="8"/>
  <c r="J12" i="8"/>
  <c r="J14" i="8"/>
  <c r="J17" i="8"/>
  <c r="H9" i="8"/>
  <c r="H11" i="8"/>
  <c r="H14" i="8"/>
  <c r="H10" i="8"/>
  <c r="H17" i="8"/>
  <c r="F6" i="8"/>
  <c r="F11" i="8"/>
  <c r="F12" i="8"/>
  <c r="F14" i="8"/>
  <c r="F10" i="8"/>
  <c r="F8" i="8"/>
  <c r="F13" i="8"/>
  <c r="F8" i="13"/>
  <c r="J8" i="13"/>
  <c r="V6" i="11"/>
  <c r="F7" i="10"/>
  <c r="J7" i="10"/>
  <c r="V7" i="10"/>
  <c r="V9" i="9"/>
  <c r="J9" i="9"/>
  <c r="F8" i="4"/>
  <c r="J8" i="4"/>
  <c r="F7" i="3"/>
  <c r="U7" i="3" s="1"/>
  <c r="J7" i="3"/>
  <c r="N6" i="1"/>
  <c r="V7" i="8"/>
  <c r="J7" i="8"/>
  <c r="H7" i="8"/>
  <c r="F7" i="8"/>
  <c r="F14" i="7"/>
  <c r="V7" i="6"/>
  <c r="V6" i="5"/>
  <c r="V10" i="5"/>
  <c r="V12" i="5"/>
  <c r="V9" i="5"/>
  <c r="V23" i="5"/>
  <c r="V26" i="5"/>
  <c r="V16" i="5"/>
  <c r="V15" i="5"/>
  <c r="V19" i="5"/>
  <c r="V13" i="5"/>
  <c r="T10" i="5"/>
  <c r="T12" i="5"/>
  <c r="T7" i="5"/>
  <c r="T20" i="5"/>
  <c r="T24" i="5"/>
  <c r="T27" i="5"/>
  <c r="P12" i="5"/>
  <c r="P14" i="5"/>
  <c r="P24" i="5"/>
  <c r="P25" i="5"/>
  <c r="P27" i="5"/>
  <c r="N12" i="5"/>
  <c r="N16" i="5"/>
  <c r="N7" i="5"/>
  <c r="N14" i="5"/>
  <c r="N32" i="5"/>
  <c r="H6" i="5"/>
  <c r="H10" i="5"/>
  <c r="H9" i="5"/>
  <c r="H17" i="5"/>
  <c r="H7" i="5"/>
  <c r="H20" i="5"/>
  <c r="H14" i="5"/>
  <c r="H21" i="5"/>
  <c r="H11" i="5"/>
  <c r="H24" i="5"/>
  <c r="H25" i="5"/>
  <c r="H30" i="5"/>
  <c r="J6" i="5"/>
  <c r="J10" i="5"/>
  <c r="J12" i="5"/>
  <c r="J16" i="5"/>
  <c r="J7" i="5"/>
  <c r="J11" i="5"/>
  <c r="J24" i="5"/>
  <c r="J22" i="5"/>
  <c r="J28" i="5"/>
  <c r="F6" i="5"/>
  <c r="F15" i="5"/>
  <c r="F19" i="5"/>
  <c r="F13" i="5"/>
  <c r="F7" i="5"/>
  <c r="F18" i="5"/>
  <c r="F29" i="5"/>
  <c r="H8" i="5"/>
  <c r="J8" i="5"/>
  <c r="V8" i="5"/>
  <c r="F10" i="6"/>
  <c r="F8" i="6"/>
  <c r="F13" i="6"/>
  <c r="F17" i="6"/>
  <c r="F21" i="6"/>
  <c r="F14" i="6"/>
  <c r="F6" i="6"/>
  <c r="F9" i="6"/>
  <c r="F16" i="6"/>
  <c r="F18" i="6"/>
  <c r="H10" i="6"/>
  <c r="H8" i="6"/>
  <c r="H13" i="6"/>
  <c r="H17" i="6"/>
  <c r="H14" i="6"/>
  <c r="H6" i="6"/>
  <c r="H11" i="6"/>
  <c r="H9" i="6"/>
  <c r="H16" i="6"/>
  <c r="H23" i="6"/>
  <c r="H18" i="6"/>
  <c r="H25" i="6"/>
  <c r="J8" i="6"/>
  <c r="J12" i="6"/>
  <c r="J19" i="6"/>
  <c r="J13" i="6"/>
  <c r="J17" i="6"/>
  <c r="J21" i="6"/>
  <c r="J14" i="6"/>
  <c r="J6" i="6"/>
  <c r="J11" i="6"/>
  <c r="J9" i="6"/>
  <c r="J16" i="6"/>
  <c r="J20" i="6"/>
  <c r="J15" i="6"/>
  <c r="J26" i="6"/>
  <c r="L8" i="6"/>
  <c r="L12" i="6"/>
  <c r="L13" i="6"/>
  <c r="L17" i="6"/>
  <c r="L21" i="6"/>
  <c r="L14" i="6"/>
  <c r="L6" i="6"/>
  <c r="L11" i="6"/>
  <c r="L9" i="6"/>
  <c r="L16" i="6"/>
  <c r="L18" i="6"/>
  <c r="L15" i="6"/>
  <c r="N13" i="6"/>
  <c r="N21" i="6"/>
  <c r="N14" i="6"/>
  <c r="N6" i="6"/>
  <c r="N9" i="6"/>
  <c r="P9" i="6"/>
  <c r="P23" i="6"/>
  <c r="P18" i="6"/>
  <c r="P27" i="6"/>
  <c r="T10" i="6"/>
  <c r="T8" i="6"/>
  <c r="T12" i="6"/>
  <c r="T6" i="6"/>
  <c r="T9" i="6"/>
  <c r="T23" i="6"/>
  <c r="T18" i="6"/>
  <c r="V10" i="6"/>
  <c r="V8" i="6"/>
  <c r="V12" i="6"/>
  <c r="V22" i="6"/>
  <c r="V19" i="6"/>
  <c r="V13" i="6"/>
  <c r="V17" i="6"/>
  <c r="V24" i="6"/>
  <c r="V21" i="6"/>
  <c r="V14" i="6"/>
  <c r="J7" i="6"/>
  <c r="H7" i="6"/>
  <c r="V8" i="7"/>
  <c r="V7" i="7"/>
  <c r="V6" i="7"/>
  <c r="V12" i="7"/>
  <c r="V13" i="7"/>
  <c r="V23" i="7"/>
  <c r="T10" i="7"/>
  <c r="T27" i="7"/>
  <c r="T30" i="7"/>
  <c r="P8" i="7"/>
  <c r="P10" i="7"/>
  <c r="P29" i="7"/>
  <c r="P25" i="7"/>
  <c r="N8" i="7"/>
  <c r="N10" i="7"/>
  <c r="N18" i="7"/>
  <c r="N19" i="7"/>
  <c r="N9" i="7"/>
  <c r="N11" i="7"/>
  <c r="N24" i="7"/>
  <c r="N26" i="7"/>
  <c r="L8" i="7"/>
  <c r="L7" i="7"/>
  <c r="L6" i="7"/>
  <c r="L12" i="7"/>
  <c r="L13" i="7"/>
  <c r="L23" i="7"/>
  <c r="L17" i="7"/>
  <c r="L18" i="7"/>
  <c r="L15" i="7"/>
  <c r="L19" i="7"/>
  <c r="L22" i="7"/>
  <c r="L9" i="7"/>
  <c r="L11" i="7"/>
  <c r="J8" i="7"/>
  <c r="J7" i="7"/>
  <c r="J6" i="7"/>
  <c r="J12" i="7"/>
  <c r="J13" i="7"/>
  <c r="J23" i="7"/>
  <c r="J17" i="7"/>
  <c r="J18" i="7"/>
  <c r="J15" i="7"/>
  <c r="H8" i="7"/>
  <c r="H7" i="7"/>
  <c r="H6" i="7"/>
  <c r="H12" i="7"/>
  <c r="H23" i="7"/>
  <c r="H20" i="7"/>
  <c r="H10" i="7"/>
  <c r="H21" i="7"/>
  <c r="H27" i="7"/>
  <c r="F8" i="7"/>
  <c r="F7" i="7"/>
  <c r="F6" i="7"/>
  <c r="F13" i="7"/>
  <c r="F23" i="7"/>
  <c r="F10" i="7"/>
  <c r="F21" i="7"/>
  <c r="F15" i="7"/>
  <c r="F9" i="7"/>
  <c r="F11" i="7"/>
  <c r="F16" i="7"/>
  <c r="V14" i="7"/>
  <c r="J14" i="7"/>
  <c r="H14" i="7"/>
  <c r="W62" i="2"/>
  <c r="W60" i="2"/>
  <c r="W59" i="2"/>
  <c r="U48" i="1"/>
  <c r="U49" i="1"/>
  <c r="U50" i="1"/>
  <c r="U52" i="1"/>
  <c r="U46" i="1" l="1"/>
  <c r="W45" i="2"/>
  <c r="W58" i="2"/>
  <c r="W41" i="2"/>
  <c r="W44" i="2"/>
  <c r="W34" i="2"/>
  <c r="W15" i="2"/>
  <c r="W10" i="9"/>
  <c r="W30" i="11"/>
  <c r="W26" i="11"/>
  <c r="W22" i="11"/>
  <c r="W16" i="11"/>
  <c r="W12" i="11"/>
  <c r="W10" i="11"/>
  <c r="W6" i="11"/>
  <c r="W8" i="8"/>
  <c r="W16" i="8"/>
  <c r="W29" i="5"/>
  <c r="W18" i="5"/>
  <c r="W27" i="5"/>
  <c r="W32" i="5"/>
  <c r="W31" i="5"/>
  <c r="W28" i="5"/>
  <c r="W22" i="5"/>
  <c r="W30" i="5"/>
  <c r="W21" i="5"/>
  <c r="W17" i="5"/>
  <c r="W13" i="5"/>
  <c r="W19" i="5"/>
  <c r="W15" i="5"/>
  <c r="W16" i="5"/>
  <c r="W26" i="5"/>
  <c r="W23" i="5"/>
  <c r="W12" i="5"/>
  <c r="W12" i="6"/>
  <c r="W22" i="6"/>
  <c r="W19" i="6"/>
  <c r="W24" i="6"/>
  <c r="W21" i="6"/>
  <c r="W25" i="6"/>
  <c r="W20" i="6"/>
  <c r="W15" i="6"/>
  <c r="W26" i="6"/>
  <c r="W27" i="6"/>
  <c r="W11" i="10"/>
  <c r="W6" i="10"/>
  <c r="W10" i="10"/>
  <c r="W9" i="10"/>
  <c r="W8" i="10"/>
  <c r="W7" i="10"/>
  <c r="W19" i="13"/>
  <c r="W18" i="13"/>
  <c r="W13" i="13"/>
  <c r="W10" i="13"/>
  <c r="W20" i="13"/>
  <c r="W17" i="13"/>
  <c r="W16" i="13"/>
  <c r="W15" i="13"/>
  <c r="W14" i="13"/>
  <c r="W11" i="13"/>
  <c r="W12" i="13"/>
  <c r="W6" i="13"/>
  <c r="W9" i="13"/>
  <c r="W7" i="13"/>
  <c r="W8" i="13"/>
  <c r="W31" i="11"/>
  <c r="W29" i="11"/>
  <c r="W28" i="11"/>
  <c r="W27" i="11"/>
  <c r="W25" i="11"/>
  <c r="W24" i="11"/>
  <c r="W23" i="11"/>
  <c r="W21" i="11"/>
  <c r="W20" i="11"/>
  <c r="W17" i="11"/>
  <c r="W14" i="11"/>
  <c r="W13" i="11"/>
  <c r="W11" i="11"/>
  <c r="W19" i="11"/>
  <c r="W15" i="11"/>
  <c r="W18" i="11"/>
  <c r="W9" i="11"/>
  <c r="W7" i="11"/>
  <c r="W8" i="11"/>
  <c r="W30" i="9"/>
  <c r="W29" i="9"/>
  <c r="W28" i="9"/>
  <c r="W27" i="9"/>
  <c r="W23" i="9"/>
  <c r="W22" i="9"/>
  <c r="W20" i="9"/>
  <c r="W19" i="9"/>
  <c r="W24" i="9"/>
  <c r="W26" i="9"/>
  <c r="W16" i="9"/>
  <c r="W18" i="9"/>
  <c r="W25" i="9"/>
  <c r="W17" i="9"/>
  <c r="W13" i="9"/>
  <c r="W11" i="9"/>
  <c r="W15" i="9"/>
  <c r="W14" i="9"/>
  <c r="W21" i="9"/>
  <c r="W7" i="9"/>
  <c r="W12" i="9"/>
  <c r="W8" i="9"/>
  <c r="W6" i="9"/>
  <c r="W9" i="9"/>
  <c r="W13" i="8"/>
  <c r="W15" i="8"/>
  <c r="W17" i="8"/>
  <c r="W12" i="8"/>
  <c r="W6" i="8"/>
  <c r="W9" i="8"/>
  <c r="W30" i="7"/>
  <c r="W16" i="7"/>
  <c r="W25" i="7"/>
  <c r="W29" i="7"/>
  <c r="W26" i="7"/>
  <c r="W24" i="7"/>
  <c r="W11" i="7"/>
  <c r="W9" i="7"/>
  <c r="W28" i="7"/>
  <c r="W22" i="7"/>
  <c r="W19" i="7"/>
  <c r="W15" i="7"/>
  <c r="W18" i="7"/>
  <c r="W17" i="7"/>
  <c r="W13" i="7"/>
  <c r="W23" i="6"/>
  <c r="W11" i="6"/>
  <c r="W10" i="6"/>
  <c r="W25" i="5"/>
  <c r="W24" i="5"/>
  <c r="W11" i="5"/>
  <c r="W14" i="5"/>
  <c r="W20" i="5"/>
  <c r="W9" i="5"/>
  <c r="W10" i="5"/>
  <c r="W8" i="5"/>
  <c r="W30" i="4"/>
  <c r="W23" i="4"/>
  <c r="W20" i="4"/>
  <c r="W29" i="4"/>
  <c r="W22" i="4"/>
  <c r="W25" i="4"/>
  <c r="W27" i="4"/>
  <c r="W24" i="4"/>
  <c r="W28" i="4"/>
  <c r="W21" i="4"/>
  <c r="W17" i="4"/>
  <c r="W19" i="4"/>
  <c r="W13" i="4"/>
  <c r="W15" i="4"/>
  <c r="W14" i="4"/>
  <c r="W18" i="4"/>
  <c r="W7" i="4"/>
  <c r="W9" i="4"/>
  <c r="W8" i="4"/>
  <c r="U23" i="3"/>
  <c r="U19" i="3"/>
  <c r="U13" i="3"/>
  <c r="U21" i="3"/>
  <c r="U16" i="3"/>
  <c r="U10" i="3"/>
  <c r="U20" i="3"/>
  <c r="U17" i="3"/>
  <c r="U18" i="3"/>
  <c r="U22" i="3"/>
  <c r="U11" i="3"/>
  <c r="U40" i="1"/>
  <c r="U35" i="1"/>
  <c r="U34" i="1"/>
  <c r="U32" i="1"/>
  <c r="U30" i="1"/>
  <c r="U33" i="1"/>
  <c r="U17" i="1"/>
  <c r="U45" i="1"/>
  <c r="U38" i="1"/>
  <c r="U26" i="1"/>
  <c r="U23" i="1"/>
  <c r="U14" i="1"/>
  <c r="U37" i="1"/>
  <c r="U31" i="1"/>
  <c r="U28" i="1"/>
  <c r="U44" i="1"/>
  <c r="U24" i="1"/>
  <c r="U21" i="1"/>
  <c r="U29" i="1"/>
  <c r="U15" i="1"/>
  <c r="U39" i="1"/>
  <c r="U20" i="1"/>
  <c r="U18" i="1"/>
  <c r="U43" i="1"/>
  <c r="U12" i="1"/>
  <c r="U11" i="1"/>
  <c r="U13" i="1"/>
  <c r="U42" i="1"/>
  <c r="U6" i="1"/>
  <c r="W11" i="2"/>
  <c r="W7" i="2"/>
  <c r="W19" i="2"/>
  <c r="W27" i="2"/>
  <c r="W20" i="2"/>
  <c r="W25" i="2"/>
  <c r="W38" i="2"/>
  <c r="W32" i="2"/>
  <c r="W30" i="2"/>
  <c r="W21" i="2"/>
  <c r="W48" i="2"/>
  <c r="W39" i="2"/>
  <c r="W36" i="2"/>
  <c r="W40" i="2"/>
  <c r="W49" i="2"/>
  <c r="W50" i="2"/>
  <c r="W43" i="2"/>
  <c r="W51" i="2"/>
  <c r="W52" i="2"/>
  <c r="W53" i="2"/>
  <c r="W54" i="2"/>
  <c r="W46" i="2"/>
  <c r="W55" i="2"/>
  <c r="W56" i="2"/>
  <c r="W57" i="2"/>
  <c r="W37" i="2" l="1"/>
  <c r="W16" i="4"/>
  <c r="W26" i="4"/>
  <c r="W33" i="2"/>
  <c r="W16" i="2"/>
  <c r="W47" i="2"/>
  <c r="W42" i="2"/>
  <c r="W29" i="2"/>
  <c r="W6" i="2"/>
  <c r="W14" i="8"/>
  <c r="W12" i="7"/>
  <c r="W20" i="7"/>
  <c r="W23" i="7"/>
  <c r="W27" i="7"/>
  <c r="W35" i="2"/>
  <c r="W31" i="2"/>
  <c r="W18" i="2"/>
  <c r="W22" i="2"/>
  <c r="W23" i="2"/>
  <c r="W26" i="2"/>
  <c r="W13" i="2"/>
  <c r="W14" i="2"/>
  <c r="W12" i="4"/>
  <c r="W11" i="4"/>
  <c r="W10" i="4"/>
  <c r="W6" i="4"/>
  <c r="U41" i="1"/>
  <c r="U36" i="1"/>
  <c r="U25" i="1"/>
  <c r="U27" i="1"/>
  <c r="U22" i="1"/>
  <c r="U16" i="1"/>
  <c r="U19" i="1"/>
  <c r="U9" i="1"/>
  <c r="U10" i="1"/>
  <c r="U8" i="1"/>
  <c r="U7" i="1"/>
  <c r="U15" i="3"/>
  <c r="U14" i="3"/>
  <c r="U12" i="3"/>
  <c r="U9" i="3"/>
  <c r="U8" i="3"/>
  <c r="U6" i="3"/>
  <c r="W11" i="8"/>
  <c r="W10" i="8"/>
  <c r="W7" i="8"/>
  <c r="W21" i="7"/>
  <c r="W14" i="7"/>
  <c r="W7" i="7"/>
  <c r="W8" i="7"/>
  <c r="W6" i="7"/>
  <c r="W10" i="7"/>
  <c r="W7" i="5"/>
  <c r="W6" i="5"/>
  <c r="W16" i="6"/>
  <c r="W17" i="6"/>
  <c r="W18" i="6"/>
  <c r="W13" i="6"/>
  <c r="W14" i="6"/>
  <c r="W6" i="6"/>
  <c r="W9" i="6"/>
  <c r="W8" i="6"/>
  <c r="W17" i="2"/>
  <c r="W7" i="6"/>
</calcChain>
</file>

<file path=xl/sharedStrings.xml><?xml version="1.0" encoding="utf-8"?>
<sst xmlns="http://schemas.openxmlformats.org/spreadsheetml/2006/main" count="1602" uniqueCount="276">
  <si>
    <t>MP MŁODZIK</t>
  </si>
  <si>
    <t>OOM</t>
  </si>
  <si>
    <t>6.8</t>
  </si>
  <si>
    <t>7.8</t>
  </si>
  <si>
    <t>Miejsce</t>
  </si>
  <si>
    <t>suma PKT.</t>
  </si>
  <si>
    <t>L.p</t>
  </si>
  <si>
    <t>POZ</t>
  </si>
  <si>
    <t>PKT</t>
  </si>
  <si>
    <t>3 imprez</t>
  </si>
  <si>
    <t>SKŻ</t>
  </si>
  <si>
    <t>GKŻ</t>
  </si>
  <si>
    <t>Alex Biene</t>
  </si>
  <si>
    <t>Puchar Prezydenta Sopotu</t>
  </si>
  <si>
    <t>Kalisz</t>
  </si>
  <si>
    <t>Puchar Gdańska</t>
  </si>
  <si>
    <t>Trójząb Neptuna</t>
  </si>
  <si>
    <t>Warszawa</t>
  </si>
  <si>
    <t>Mrągowo</t>
  </si>
  <si>
    <t>Nazwisko</t>
  </si>
  <si>
    <t>wiek</t>
  </si>
  <si>
    <t>klub</t>
  </si>
  <si>
    <t>Regaty Długodystansowe</t>
  </si>
  <si>
    <t>Krynica Morska PZŻ</t>
  </si>
  <si>
    <t>Kobiety 7.8</t>
  </si>
  <si>
    <t>Mężczyźni 7.8</t>
  </si>
  <si>
    <t>Mężczyźni 6.8</t>
  </si>
  <si>
    <t>Kobiety 6.8</t>
  </si>
  <si>
    <t>Mężczyźni UKS</t>
  </si>
  <si>
    <t>Mężczyźni 5.8</t>
  </si>
  <si>
    <t>Kobiety 5.8</t>
  </si>
  <si>
    <t>Kobiety UKS</t>
  </si>
  <si>
    <t>Mężczyźni RSX Juniorzy</t>
  </si>
  <si>
    <t>Kobiety RSX Juniorki</t>
  </si>
  <si>
    <t>Mężczyźni RSX Seniorzy</t>
  </si>
  <si>
    <t>Kobiety RSX Seniorki</t>
  </si>
  <si>
    <t>MP Śniardwy</t>
  </si>
  <si>
    <t>UKS</t>
  </si>
  <si>
    <t>MP</t>
  </si>
  <si>
    <t>PP</t>
  </si>
  <si>
    <t>5.8</t>
  </si>
  <si>
    <t>RSX</t>
  </si>
  <si>
    <t>Nadia Kulik</t>
  </si>
  <si>
    <t>Baza</t>
  </si>
  <si>
    <t>Wiktoria Glec</t>
  </si>
  <si>
    <t>YKP W</t>
  </si>
  <si>
    <t>Lena Mańkucka</t>
  </si>
  <si>
    <t>GKZ</t>
  </si>
  <si>
    <t>Anna Staszewska</t>
  </si>
  <si>
    <t>Zuzanna Zmuda</t>
  </si>
  <si>
    <t>Gabrysia Paterek</t>
  </si>
  <si>
    <t>Lidka Chyrek</t>
  </si>
  <si>
    <t>Martyna Romanowicz</t>
  </si>
  <si>
    <t>Ala Staszewska</t>
  </si>
  <si>
    <t>Oksana Skoczypiec</t>
  </si>
  <si>
    <t>Zuzanna Tabor</t>
  </si>
  <si>
    <t>Jan Sroczyński</t>
  </si>
  <si>
    <t>Wiktor Kocenko</t>
  </si>
  <si>
    <t>Filip Wnętrzak</t>
  </si>
  <si>
    <t>Stanisław Ławrynowicz</t>
  </si>
  <si>
    <t>gKŻ</t>
  </si>
  <si>
    <t>Dawid Siwicki</t>
  </si>
  <si>
    <t>Oskar Krella</t>
  </si>
  <si>
    <t>Piotr Kamienia</t>
  </si>
  <si>
    <t>Paweł Woszczyna</t>
  </si>
  <si>
    <t>GKKŻ</t>
  </si>
  <si>
    <t>Szymon Zajączkowski</t>
  </si>
  <si>
    <t>CZ Szczecin</t>
  </si>
  <si>
    <t>Borys Jaworski</t>
  </si>
  <si>
    <t>Jakub Guźlecki</t>
  </si>
  <si>
    <t>Oliwia Chomka</t>
  </si>
  <si>
    <t>Ola Wasiewicz</t>
  </si>
  <si>
    <t>Anna Igielska</t>
  </si>
  <si>
    <t>Linda Falkiewicz</t>
  </si>
  <si>
    <t>Martyna Terman</t>
  </si>
  <si>
    <t>Julia Augustynowicz</t>
  </si>
  <si>
    <t>Maria Mlińska</t>
  </si>
  <si>
    <t>Adam Klecan</t>
  </si>
  <si>
    <t>Igor Lewiński</t>
  </si>
  <si>
    <t>Olaf Grodzicki</t>
  </si>
  <si>
    <t>Andrzej Myślicki</t>
  </si>
  <si>
    <t>Mikołaj Kozłowski</t>
  </si>
  <si>
    <t>Miłosz Fredrychowicz</t>
  </si>
  <si>
    <t>Szymon Kwidzyński</t>
  </si>
  <si>
    <t>Maja Kuchta</t>
  </si>
  <si>
    <t>Agata Zych</t>
  </si>
  <si>
    <t>Agata Banach</t>
  </si>
  <si>
    <t>AZS</t>
  </si>
  <si>
    <t>Julia Dawidowicz</t>
  </si>
  <si>
    <t>Karina Filip</t>
  </si>
  <si>
    <t>Ania Szczęch</t>
  </si>
  <si>
    <t>Nina Golmont</t>
  </si>
  <si>
    <t>Natalia Staszewska</t>
  </si>
  <si>
    <t>Maja Bartkowska</t>
  </si>
  <si>
    <t>Nikola Grymuza</t>
  </si>
  <si>
    <t>Iga stępczyńska</t>
  </si>
  <si>
    <t>YKP</t>
  </si>
  <si>
    <t>Nell Ryan</t>
  </si>
  <si>
    <t>Kamila Niedbała</t>
  </si>
  <si>
    <t>Amelia Zalewska</t>
  </si>
  <si>
    <t>Marlena Szlaska</t>
  </si>
  <si>
    <t>Hania Jankowska</t>
  </si>
  <si>
    <t>GKż</t>
  </si>
  <si>
    <t>Maja Patermann</t>
  </si>
  <si>
    <t>Maria Urban</t>
  </si>
  <si>
    <t>UKŻR</t>
  </si>
  <si>
    <t>Jakub Sykuła</t>
  </si>
  <si>
    <t>Adam Żarnowski</t>
  </si>
  <si>
    <t>Kamil Ugniewski</t>
  </si>
  <si>
    <t>Dominik Lewiński</t>
  </si>
  <si>
    <t>Dawid Litwinek</t>
  </si>
  <si>
    <t>Michał Polak</t>
  </si>
  <si>
    <t>Kamil Manowiecki</t>
  </si>
  <si>
    <t>Krzysztof Żarnowski</t>
  </si>
  <si>
    <t>Michał Lis</t>
  </si>
  <si>
    <t>Grzegorz Bujnowski</t>
  </si>
  <si>
    <t>Kacper Gwóxdź</t>
  </si>
  <si>
    <t>SKZ</t>
  </si>
  <si>
    <t>Jeremi Budzaj</t>
  </si>
  <si>
    <t>Kajetan Machura</t>
  </si>
  <si>
    <t>Dawid Sykuła</t>
  </si>
  <si>
    <t>Mike Ryan</t>
  </si>
  <si>
    <t>Julian Wardaszko</t>
  </si>
  <si>
    <t>Kacper Jaskólski</t>
  </si>
  <si>
    <t>Antoni Antoniewski</t>
  </si>
  <si>
    <t>Kacper Guzowski</t>
  </si>
  <si>
    <t>Kacper Falkiewicz</t>
  </si>
  <si>
    <t>Konrad Machura</t>
  </si>
  <si>
    <t>Filip dmochowski</t>
  </si>
  <si>
    <t>Mateusz Galiński</t>
  </si>
  <si>
    <t>Daniel Ugniewski</t>
  </si>
  <si>
    <t>Franciszek Kuźniar</t>
  </si>
  <si>
    <t>Leon Sroczyński</t>
  </si>
  <si>
    <t>Mateusz Zelga</t>
  </si>
  <si>
    <t>Oliwier Przybylak</t>
  </si>
  <si>
    <t>Krystian Betka</t>
  </si>
  <si>
    <t>Michał Krawczyk</t>
  </si>
  <si>
    <t>Marian Marchewicz</t>
  </si>
  <si>
    <t>Patryk Różak</t>
  </si>
  <si>
    <t>Aleksander Niziołek</t>
  </si>
  <si>
    <t>Bruno Kester</t>
  </si>
  <si>
    <t>Jakub Szczęsny</t>
  </si>
  <si>
    <t>UKS Kałębie</t>
  </si>
  <si>
    <t>Janek Pasiuk</t>
  </si>
  <si>
    <t>Adrian Szutta</t>
  </si>
  <si>
    <t>Filip Szumiłowski</t>
  </si>
  <si>
    <t>Kacper Szukajt</t>
  </si>
  <si>
    <t>Maja Dziarnowska</t>
  </si>
  <si>
    <t>Karolina Lipińska</t>
  </si>
  <si>
    <t>Kamila Smektała</t>
  </si>
  <si>
    <t>Małgorzata Białecka</t>
  </si>
  <si>
    <t>Zuzanna Czuryło</t>
  </si>
  <si>
    <t>Lidia Sulikowska</t>
  </si>
  <si>
    <t>Weronika Marciniak</t>
  </si>
  <si>
    <t>Agnieszka Szpak</t>
  </si>
  <si>
    <t>Michalina Bujnowska</t>
  </si>
  <si>
    <t>Marta Popłonyk</t>
  </si>
  <si>
    <t>Magda Majewska</t>
  </si>
  <si>
    <t>Paweł Tarnowski</t>
  </si>
  <si>
    <t>Piotr Myszka</t>
  </si>
  <si>
    <t>AWF</t>
  </si>
  <si>
    <t>Radosław Furmański</t>
  </si>
  <si>
    <t>DKŻ</t>
  </si>
  <si>
    <t>Dawid Furmański</t>
  </si>
  <si>
    <t>Maciej Kluszczyński</t>
  </si>
  <si>
    <t>Mikołaj Michalski</t>
  </si>
  <si>
    <t>Marcin Urbanowicz</t>
  </si>
  <si>
    <t>Jakub Polkowski</t>
  </si>
  <si>
    <t>Aleksander Prychodzeń</t>
  </si>
  <si>
    <t>Kajetan Pawłowski</t>
  </si>
  <si>
    <t>Maciej Zalewski</t>
  </si>
  <si>
    <t>Michał Walenczewski</t>
  </si>
  <si>
    <t>Igor Eliasz</t>
  </si>
  <si>
    <t>Przemek Szybkowski</t>
  </si>
  <si>
    <t>Mikołaj Termian</t>
  </si>
  <si>
    <t>Michał Warzocha</t>
  </si>
  <si>
    <t>Tomasz Romanowski</t>
  </si>
  <si>
    <t>Andrzej Komor</t>
  </si>
  <si>
    <t>Jędrzej Cituk</t>
  </si>
  <si>
    <t>Bartłomiej Witt</t>
  </si>
  <si>
    <t>Jakub Szwebów</t>
  </si>
  <si>
    <t>Anna Grzesiak</t>
  </si>
  <si>
    <t>Martyna Fedyk</t>
  </si>
  <si>
    <t>Zuzanna Żmuda</t>
  </si>
  <si>
    <t>Antonina Nowak</t>
  </si>
  <si>
    <t>Michał Jackowski</t>
  </si>
  <si>
    <t>Szturwał</t>
  </si>
  <si>
    <t>Jan szkolnicki</t>
  </si>
  <si>
    <t>Ludwik Filipski</t>
  </si>
  <si>
    <t>BAZA</t>
  </si>
  <si>
    <t>Karol Hajduk</t>
  </si>
  <si>
    <t>Konrad Zagarów</t>
  </si>
  <si>
    <t>Antoni Budzaj</t>
  </si>
  <si>
    <t>Łukasz Paśka</t>
  </si>
  <si>
    <t>Jakub Świątkowski</t>
  </si>
  <si>
    <t>Jakub Krajnik</t>
  </si>
  <si>
    <t>Jan Herr</t>
  </si>
  <si>
    <t>Dawid Gogołowski</t>
  </si>
  <si>
    <t>Antoni Przyłuski</t>
  </si>
  <si>
    <t>Maria Rudowicz</t>
  </si>
  <si>
    <t>Gabrysia Rudyk</t>
  </si>
  <si>
    <t>szturwał</t>
  </si>
  <si>
    <t>Nataszka Urbaniak</t>
  </si>
  <si>
    <t>Maja cituk</t>
  </si>
  <si>
    <t>Antonina Kania</t>
  </si>
  <si>
    <t>Milo Sołomko</t>
  </si>
  <si>
    <t>Piotr Szkolnicki</t>
  </si>
  <si>
    <t>Amadeusz Skonieczny</t>
  </si>
  <si>
    <t>Jan siepracki</t>
  </si>
  <si>
    <t>Jan Piękny</t>
  </si>
  <si>
    <t>Tymon Cejdler</t>
  </si>
  <si>
    <t>Leon Jankowski</t>
  </si>
  <si>
    <t>Amadeusz Stobiński</t>
  </si>
  <si>
    <t>Hubert Chabowski</t>
  </si>
  <si>
    <t>Wiktoria Kocenko</t>
  </si>
  <si>
    <t>Zuzanna Dąbrowska</t>
  </si>
  <si>
    <t>Emilia Mikołajczak</t>
  </si>
  <si>
    <t>Kornel Manoeiwecki</t>
  </si>
  <si>
    <t>Szymon Charatynowicz</t>
  </si>
  <si>
    <t>Marek Madejczyk</t>
  </si>
  <si>
    <t>Wiktor Wilanowski</t>
  </si>
  <si>
    <t>sKŻ</t>
  </si>
  <si>
    <t>Mateusz Skonieczny</t>
  </si>
  <si>
    <t>Zuzanna Kryspin</t>
  </si>
  <si>
    <t>Jan Borowski</t>
  </si>
  <si>
    <t>Łęba</t>
  </si>
  <si>
    <t>Iwo Wrzesiński</t>
  </si>
  <si>
    <t>Jakub Drogosz</t>
  </si>
  <si>
    <t>Tomasz Skowronek</t>
  </si>
  <si>
    <t>Filip Falędzki</t>
  </si>
  <si>
    <t>Adam Przytuła</t>
  </si>
  <si>
    <t>Antoni Jurasz</t>
  </si>
  <si>
    <t>Agnieszka Bilska</t>
  </si>
  <si>
    <t>Jan Suliński</t>
  </si>
  <si>
    <t>Wiktoria Wojciechowska</t>
  </si>
  <si>
    <t>Kacper Szukajło</t>
  </si>
  <si>
    <t>Szczecin</t>
  </si>
  <si>
    <t>Martyna Niezbecka</t>
  </si>
  <si>
    <t>Marlena Stańczyk</t>
  </si>
  <si>
    <t>Jakub Pyrek</t>
  </si>
  <si>
    <t>Jakub Bodasiński</t>
  </si>
  <si>
    <t>Jan Rudowicz</t>
  </si>
  <si>
    <t>Filip  Zajkowski</t>
  </si>
  <si>
    <t>Hubert Chabkowski</t>
  </si>
  <si>
    <t>Osiek</t>
  </si>
  <si>
    <t>Franek Ławryowicz</t>
  </si>
  <si>
    <t>Mikołaj Kociński</t>
  </si>
  <si>
    <t>Maja Baworowska</t>
  </si>
  <si>
    <t>Maciej Popłomyk</t>
  </si>
  <si>
    <t>Maciej Pietrzak</t>
  </si>
  <si>
    <t>Mateusz Gigielewicz</t>
  </si>
  <si>
    <t>Kamil Jędrzejewski</t>
  </si>
  <si>
    <t>Puchar Prezesa AZS</t>
  </si>
  <si>
    <t xml:space="preserve">Ludwik Filipski </t>
  </si>
  <si>
    <t>Adrian Schutta</t>
  </si>
  <si>
    <t>Miłosz Frydrychowicz</t>
  </si>
  <si>
    <t>skż</t>
  </si>
  <si>
    <t>Kacper Gwóźdź</t>
  </si>
  <si>
    <t>Krzysztof Leński</t>
  </si>
  <si>
    <t>Filip Falęcki</t>
  </si>
  <si>
    <t>MP RSX</t>
  </si>
  <si>
    <t>Zofia Klepacka</t>
  </si>
  <si>
    <t>Legia</t>
  </si>
  <si>
    <t>Przemysław Miarczyński</t>
  </si>
  <si>
    <t>Aleksander Przychodzeń</t>
  </si>
  <si>
    <t>Łukasz Buderaski</t>
  </si>
  <si>
    <t>Robert Pellowski</t>
  </si>
  <si>
    <t>Przemysław Szybkowski</t>
  </si>
  <si>
    <t>Piotr Szmit</t>
  </si>
  <si>
    <t>Jakub Gulczyński</t>
  </si>
  <si>
    <t>Marcin Tyrcz</t>
  </si>
  <si>
    <t>Ilość uczestników +1</t>
  </si>
  <si>
    <t>średnia ilość uczestników</t>
  </si>
  <si>
    <t>CopyRights: Łukasz Buderaski</t>
  </si>
  <si>
    <t>Remis</t>
  </si>
  <si>
    <t>remis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</si>
</sst>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5" xfId="1" applyFont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5" fillId="0" borderId="5" xfId="1" applyFont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0" fillId="3" borderId="5" xfId="0" applyFill="1" applyBorder="1"/>
    <xf numFmtId="0" fontId="1" fillId="0" borderId="11" xfId="0" applyFont="1" applyBorder="1"/>
    <xf numFmtId="0" fontId="1" fillId="0" borderId="12" xfId="0" applyFont="1" applyBorder="1"/>
    <xf numFmtId="0" fontId="1" fillId="3" borderId="13" xfId="0" applyFont="1" applyFill="1" applyBorder="1"/>
    <xf numFmtId="0" fontId="1" fillId="3" borderId="14" xfId="0" applyFont="1" applyFill="1" applyBorder="1"/>
    <xf numFmtId="0" fontId="2" fillId="0" borderId="15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2" fontId="2" fillId="0" borderId="12" xfId="0" applyNumberFormat="1" applyFont="1" applyBorder="1"/>
    <xf numFmtId="0" fontId="1" fillId="0" borderId="5" xfId="0" applyFont="1" applyBorder="1"/>
    <xf numFmtId="0" fontId="1" fillId="3" borderId="6" xfId="0" applyFont="1" applyFill="1" applyBorder="1"/>
    <xf numFmtId="0" fontId="5" fillId="0" borderId="0" xfId="1" applyFont="1" applyAlignment="1">
      <alignment horizontal="center"/>
    </xf>
    <xf numFmtId="0" fontId="2" fillId="0" borderId="19" xfId="0" applyFont="1" applyBorder="1" applyAlignment="1"/>
    <xf numFmtId="0" fontId="2" fillId="0" borderId="0" xfId="0" applyFont="1" applyBorder="1" applyAlignment="1"/>
    <xf numFmtId="0" fontId="2" fillId="0" borderId="12" xfId="0" applyFont="1" applyBorder="1" applyAlignment="1"/>
    <xf numFmtId="0" fontId="8" fillId="0" borderId="0" xfId="0" applyFont="1"/>
    <xf numFmtId="0" fontId="9" fillId="0" borderId="0" xfId="0" applyFont="1"/>
    <xf numFmtId="0" fontId="10" fillId="0" borderId="19" xfId="0" applyFont="1" applyBorder="1" applyAlignment="1"/>
    <xf numFmtId="0" fontId="11" fillId="0" borderId="0" xfId="1" applyFont="1" applyAlignment="1">
      <alignment horizontal="center"/>
    </xf>
    <xf numFmtId="0" fontId="12" fillId="0" borderId="0" xfId="0" applyFont="1"/>
    <xf numFmtId="0" fontId="10" fillId="0" borderId="0" xfId="0" applyFont="1" applyBorder="1" applyAlignment="1"/>
    <xf numFmtId="0" fontId="10" fillId="3" borderId="8" xfId="0" applyFont="1" applyFill="1" applyBorder="1"/>
    <xf numFmtId="0" fontId="10" fillId="3" borderId="9" xfId="0" applyFont="1" applyFill="1" applyBorder="1"/>
    <xf numFmtId="0" fontId="10" fillId="0" borderId="10" xfId="0" applyFont="1" applyBorder="1"/>
    <xf numFmtId="0" fontId="11" fillId="0" borderId="5" xfId="1" applyFont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8" fillId="3" borderId="13" xfId="0" applyFont="1" applyFill="1" applyBorder="1"/>
    <xf numFmtId="0" fontId="8" fillId="3" borderId="14" xfId="0" applyFont="1" applyFill="1" applyBorder="1"/>
    <xf numFmtId="0" fontId="10" fillId="0" borderId="15" xfId="0" applyFont="1" applyBorder="1"/>
    <xf numFmtId="0" fontId="8" fillId="0" borderId="4" xfId="0" applyFont="1" applyBorder="1"/>
    <xf numFmtId="0" fontId="11" fillId="0" borderId="5" xfId="1" applyFont="1" applyBorder="1" applyAlignment="1">
      <alignment horizontal="center"/>
    </xf>
    <xf numFmtId="0" fontId="9" fillId="3" borderId="5" xfId="0" applyFont="1" applyFill="1" applyBorder="1"/>
    <xf numFmtId="0" fontId="11" fillId="3" borderId="7" xfId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/>
    <xf numFmtId="0" fontId="8" fillId="3" borderId="17" xfId="0" applyFont="1" applyFill="1" applyBorder="1"/>
    <xf numFmtId="0" fontId="8" fillId="3" borderId="18" xfId="0" applyFont="1" applyFill="1" applyBorder="1"/>
    <xf numFmtId="2" fontId="10" fillId="0" borderId="12" xfId="0" applyNumberFormat="1" applyFont="1" applyBorder="1"/>
    <xf numFmtId="0" fontId="8" fillId="0" borderId="5" xfId="0" applyFont="1" applyBorder="1"/>
    <xf numFmtId="0" fontId="8" fillId="3" borderId="6" xfId="0" applyFont="1" applyFill="1" applyBorder="1"/>
    <xf numFmtId="0" fontId="0" fillId="0" borderId="22" xfId="0" applyBorder="1" applyAlignment="1"/>
    <xf numFmtId="0" fontId="1" fillId="3" borderId="23" xfId="0" applyFont="1" applyFill="1" applyBorder="1"/>
    <xf numFmtId="0" fontId="9" fillId="0" borderId="22" xfId="0" applyFont="1" applyBorder="1" applyAlignment="1">
      <alignment horizontal="center"/>
    </xf>
    <xf numFmtId="1" fontId="0" fillId="0" borderId="0" xfId="0" applyNumberFormat="1"/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3" borderId="25" xfId="0" applyFont="1" applyFill="1" applyBorder="1"/>
    <xf numFmtId="2" fontId="2" fillId="0" borderId="25" xfId="0" applyNumberFormat="1" applyFont="1" applyBorder="1"/>
    <xf numFmtId="0" fontId="1" fillId="0" borderId="7" xfId="0" applyFont="1" applyBorder="1"/>
    <xf numFmtId="0" fontId="1" fillId="0" borderId="7" xfId="0" applyFont="1" applyFill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26" xfId="0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9" xfId="0" applyFont="1" applyBorder="1" applyAlignment="1"/>
    <xf numFmtId="0" fontId="17" fillId="0" borderId="0" xfId="1" applyFont="1" applyAlignment="1">
      <alignment horizontal="center"/>
    </xf>
    <xf numFmtId="0" fontId="18" fillId="0" borderId="0" xfId="0" applyFont="1"/>
    <xf numFmtId="49" fontId="18" fillId="2" borderId="4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0" xfId="0" applyFont="1" applyBorder="1" applyAlignment="1"/>
    <xf numFmtId="0" fontId="15" fillId="4" borderId="5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/>
    </xf>
    <xf numFmtId="0" fontId="17" fillId="0" borderId="5" xfId="1" applyFont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6" fillId="3" borderId="8" xfId="0" applyFont="1" applyFill="1" applyBorder="1"/>
    <xf numFmtId="0" fontId="16" fillId="3" borderId="9" xfId="0" applyFont="1" applyFill="1" applyBorder="1"/>
    <xf numFmtId="0" fontId="16" fillId="0" borderId="10" xfId="0" applyFont="1" applyBorder="1"/>
    <xf numFmtId="0" fontId="17" fillId="0" borderId="5" xfId="1" applyFont="1" applyBorder="1" applyAlignment="1">
      <alignment horizontal="center"/>
    </xf>
    <xf numFmtId="0" fontId="15" fillId="3" borderId="5" xfId="0" applyFont="1" applyFill="1" applyBorder="1"/>
    <xf numFmtId="0" fontId="17" fillId="3" borderId="7" xfId="1" applyFont="1" applyFill="1" applyBorder="1" applyAlignment="1">
      <alignment horizontal="center"/>
    </xf>
    <xf numFmtId="0" fontId="14" fillId="0" borderId="11" xfId="0" applyFont="1" applyBorder="1"/>
    <xf numFmtId="0" fontId="14" fillId="0" borderId="12" xfId="0" applyFont="1" applyBorder="1"/>
    <xf numFmtId="0" fontId="14" fillId="3" borderId="13" xfId="0" applyFont="1" applyFill="1" applyBorder="1"/>
    <xf numFmtId="0" fontId="14" fillId="3" borderId="14" xfId="0" applyFont="1" applyFill="1" applyBorder="1"/>
    <xf numFmtId="0" fontId="16" fillId="0" borderId="15" xfId="0" applyFont="1" applyBorder="1"/>
    <xf numFmtId="0" fontId="14" fillId="0" borderId="4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/>
    <xf numFmtId="0" fontId="14" fillId="3" borderId="17" xfId="0" applyFont="1" applyFill="1" applyBorder="1"/>
    <xf numFmtId="0" fontId="14" fillId="3" borderId="18" xfId="0" applyFont="1" applyFill="1" applyBorder="1"/>
    <xf numFmtId="2" fontId="16" fillId="0" borderId="12" xfId="0" applyNumberFormat="1" applyFont="1" applyBorder="1"/>
    <xf numFmtId="0" fontId="14" fillId="0" borderId="5" xfId="0" applyFont="1" applyBorder="1"/>
    <xf numFmtId="0" fontId="14" fillId="3" borderId="6" xfId="0" applyFont="1" applyFill="1" applyBorder="1"/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/>
    <xf numFmtId="0" fontId="14" fillId="0" borderId="5" xfId="0" applyFont="1" applyFill="1" applyBorder="1"/>
    <xf numFmtId="0" fontId="14" fillId="0" borderId="7" xfId="0" applyFont="1" applyBorder="1"/>
    <xf numFmtId="0" fontId="14" fillId="3" borderId="25" xfId="0" applyFont="1" applyFill="1" applyBorder="1"/>
    <xf numFmtId="0" fontId="14" fillId="0" borderId="7" xfId="0" applyFont="1" applyFill="1" applyBorder="1"/>
    <xf numFmtId="0" fontId="15" fillId="0" borderId="11" xfId="0" applyFont="1" applyBorder="1"/>
    <xf numFmtId="0" fontId="19" fillId="0" borderId="0" xfId="0" applyFont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1" xfId="0" applyFont="1" applyFill="1" applyBorder="1"/>
    <xf numFmtId="0" fontId="14" fillId="5" borderId="5" xfId="0" applyFont="1" applyFill="1" applyBorder="1"/>
    <xf numFmtId="2" fontId="16" fillId="5" borderId="12" xfId="0" applyNumberFormat="1" applyFont="1" applyFill="1" applyBorder="1"/>
  </cellXfs>
  <cellStyles count="2">
    <cellStyle name="Normalny" xfId="0" builtinId="0"/>
    <cellStyle name="Normalny 6" xfId="1" xr:uid="{5A407299-E169-4F44-BF41-F7A77A808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8F07-AEB3-4804-BD22-CA520E83265A}">
  <dimension ref="A1:AV62"/>
  <sheetViews>
    <sheetView tabSelected="1" zoomScale="81" zoomScaleNormal="81" workbookViewId="0">
      <pane xSplit="3" topLeftCell="D1" activePane="topRight" state="frozen"/>
      <selection pane="topRight" activeCell="Y6" sqref="Y6"/>
    </sheetView>
  </sheetViews>
  <sheetFormatPr defaultRowHeight="14.4" x14ac:dyDescent="0.3"/>
  <cols>
    <col min="1" max="1" width="8.88671875" style="30"/>
    <col min="2" max="2" width="17.6640625" style="30" bestFit="1" customWidth="1"/>
    <col min="3" max="23" width="8.88671875" style="30"/>
    <col min="24" max="24" width="15.88671875" style="30" bestFit="1" customWidth="1"/>
    <col min="25" max="41" width="8.88671875" style="30"/>
    <col min="42" max="42" width="13.44140625" style="30" bestFit="1" customWidth="1"/>
    <col min="43" max="16384" width="8.88671875" style="30"/>
  </cols>
  <sheetData>
    <row r="1" spans="1:48" ht="15.6" thickTop="1" thickBot="1" x14ac:dyDescent="0.35">
      <c r="A1" s="29"/>
      <c r="C1" s="29"/>
      <c r="D1" s="29"/>
      <c r="E1" s="67" t="s">
        <v>36</v>
      </c>
      <c r="F1" s="68"/>
      <c r="G1" s="67" t="s">
        <v>14</v>
      </c>
      <c r="H1" s="68"/>
      <c r="I1" s="67" t="s">
        <v>13</v>
      </c>
      <c r="J1" s="68"/>
      <c r="K1" s="67" t="s">
        <v>15</v>
      </c>
      <c r="L1" s="71"/>
      <c r="M1" s="71" t="s">
        <v>16</v>
      </c>
      <c r="N1" s="68"/>
      <c r="O1" s="67" t="s">
        <v>17</v>
      </c>
      <c r="P1" s="71"/>
      <c r="Q1" s="71" t="s">
        <v>18</v>
      </c>
      <c r="R1" s="68"/>
      <c r="S1" s="72" t="s">
        <v>252</v>
      </c>
      <c r="T1" s="73"/>
      <c r="U1" s="67" t="s">
        <v>23</v>
      </c>
      <c r="V1" s="68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U1" s="32"/>
      <c r="AV1" s="32"/>
    </row>
    <row r="2" spans="1:48" ht="19.2" thickTop="1" thickBot="1" x14ac:dyDescent="0.4">
      <c r="A2" s="33"/>
      <c r="B2" s="33" t="s">
        <v>28</v>
      </c>
      <c r="C2" s="33"/>
      <c r="D2" s="33"/>
      <c r="E2" s="69" t="s">
        <v>37</v>
      </c>
      <c r="F2" s="70"/>
      <c r="G2" s="69" t="s">
        <v>37</v>
      </c>
      <c r="H2" s="70"/>
      <c r="I2" s="69" t="s">
        <v>37</v>
      </c>
      <c r="J2" s="70"/>
      <c r="K2" s="69" t="s">
        <v>37</v>
      </c>
      <c r="L2" s="70"/>
      <c r="M2" s="69" t="s">
        <v>37</v>
      </c>
      <c r="N2" s="70"/>
      <c r="O2" s="69" t="s">
        <v>37</v>
      </c>
      <c r="P2" s="70"/>
      <c r="Q2" s="69" t="s">
        <v>37</v>
      </c>
      <c r="R2" s="70"/>
      <c r="S2" s="69" t="s">
        <v>37</v>
      </c>
      <c r="T2" s="70"/>
      <c r="U2" s="69" t="s">
        <v>37</v>
      </c>
      <c r="V2" s="70"/>
      <c r="W2" s="34" t="s">
        <v>272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3"/>
      <c r="AU2" s="32"/>
      <c r="AV2" s="32"/>
    </row>
    <row r="3" spans="1:48" ht="15.6" thickTop="1" thickBot="1" x14ac:dyDescent="0.35">
      <c r="B3" s="77" t="s">
        <v>271</v>
      </c>
      <c r="C3" s="78"/>
      <c r="D3" s="78"/>
      <c r="E3" s="75">
        <v>9</v>
      </c>
      <c r="F3" s="75"/>
      <c r="G3" s="75">
        <v>14</v>
      </c>
      <c r="H3" s="75"/>
      <c r="I3" s="75">
        <v>11</v>
      </c>
      <c r="J3" s="75"/>
      <c r="K3" s="75">
        <v>12</v>
      </c>
      <c r="L3" s="75"/>
      <c r="M3" s="75">
        <v>6</v>
      </c>
      <c r="N3" s="75"/>
      <c r="O3" s="75">
        <v>6</v>
      </c>
      <c r="P3" s="75"/>
      <c r="Q3" s="75"/>
      <c r="R3" s="75"/>
      <c r="S3" s="75">
        <v>7</v>
      </c>
      <c r="T3" s="75"/>
      <c r="U3" s="75">
        <v>12</v>
      </c>
      <c r="V3" s="75"/>
      <c r="W3" s="60">
        <f>AVERAGE(E3:V3)-1</f>
        <v>8.625</v>
      </c>
      <c r="Y3" s="34"/>
      <c r="Z3" s="34"/>
      <c r="AA3" s="38" t="s">
        <v>4</v>
      </c>
      <c r="AB3" s="39" t="s">
        <v>38</v>
      </c>
      <c r="AC3" s="40" t="s">
        <v>39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U3" s="32"/>
      <c r="AV3" s="32"/>
    </row>
    <row r="4" spans="1:48" ht="15" thickTop="1" x14ac:dyDescent="0.3">
      <c r="A4" s="29"/>
      <c r="B4" s="29"/>
      <c r="C4" s="29"/>
      <c r="D4" s="29"/>
      <c r="E4" s="35" t="s">
        <v>38</v>
      </c>
      <c r="F4" s="36"/>
      <c r="G4" s="35" t="s">
        <v>39</v>
      </c>
      <c r="H4" s="36"/>
      <c r="I4" s="35" t="s">
        <v>39</v>
      </c>
      <c r="J4" s="36"/>
      <c r="K4" s="35" t="s">
        <v>39</v>
      </c>
      <c r="L4" s="36"/>
      <c r="M4" s="35" t="s">
        <v>39</v>
      </c>
      <c r="N4" s="36"/>
      <c r="O4" s="35" t="s">
        <v>39</v>
      </c>
      <c r="P4" s="36"/>
      <c r="Q4" s="35" t="s">
        <v>39</v>
      </c>
      <c r="R4" s="36"/>
      <c r="S4" s="35" t="s">
        <v>39</v>
      </c>
      <c r="T4" s="36"/>
      <c r="U4" s="35" t="s">
        <v>39</v>
      </c>
      <c r="V4" s="36"/>
      <c r="W4" s="37" t="s">
        <v>5</v>
      </c>
      <c r="X4" s="46"/>
      <c r="Y4" s="34"/>
      <c r="Z4" s="34"/>
      <c r="AA4" s="47">
        <v>1</v>
      </c>
      <c r="AB4" s="48">
        <v>20</v>
      </c>
      <c r="AC4" s="49">
        <v>10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U4" s="32"/>
      <c r="AV4" s="32"/>
    </row>
    <row r="5" spans="1:48" ht="15" thickBot="1" x14ac:dyDescent="0.35">
      <c r="A5" s="41" t="s">
        <v>6</v>
      </c>
      <c r="B5" s="29" t="s">
        <v>19</v>
      </c>
      <c r="C5" s="29" t="s">
        <v>20</v>
      </c>
      <c r="D5" s="42" t="s">
        <v>21</v>
      </c>
      <c r="E5" s="43" t="s">
        <v>7</v>
      </c>
      <c r="F5" s="44" t="s">
        <v>8</v>
      </c>
      <c r="G5" s="43" t="s">
        <v>7</v>
      </c>
      <c r="H5" s="44" t="s">
        <v>8</v>
      </c>
      <c r="I5" s="43" t="s">
        <v>7</v>
      </c>
      <c r="J5" s="44" t="s">
        <v>8</v>
      </c>
      <c r="K5" s="43" t="s">
        <v>7</v>
      </c>
      <c r="L5" s="44" t="s">
        <v>8</v>
      </c>
      <c r="M5" s="43" t="s">
        <v>7</v>
      </c>
      <c r="N5" s="44" t="s">
        <v>8</v>
      </c>
      <c r="O5" s="43" t="s">
        <v>7</v>
      </c>
      <c r="P5" s="44" t="s">
        <v>8</v>
      </c>
      <c r="Q5" s="43" t="s">
        <v>7</v>
      </c>
      <c r="R5" s="44" t="s">
        <v>8</v>
      </c>
      <c r="S5" s="43" t="s">
        <v>7</v>
      </c>
      <c r="T5" s="44" t="s">
        <v>8</v>
      </c>
      <c r="U5" s="43" t="s">
        <v>7</v>
      </c>
      <c r="V5" s="44" t="s">
        <v>8</v>
      </c>
      <c r="W5" s="45" t="s">
        <v>9</v>
      </c>
      <c r="X5" s="50"/>
      <c r="Y5" s="34"/>
      <c r="Z5" s="34"/>
      <c r="AA5" s="47">
        <v>2</v>
      </c>
      <c r="AB5" s="48">
        <v>19</v>
      </c>
      <c r="AC5" s="49">
        <v>9.5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U5" s="32"/>
      <c r="AV5" s="32"/>
    </row>
    <row r="6" spans="1:48" ht="15" thickTop="1" x14ac:dyDescent="0.3">
      <c r="A6" s="41">
        <v>1</v>
      </c>
      <c r="B6" s="50" t="s">
        <v>57</v>
      </c>
      <c r="C6" s="41">
        <v>2005</v>
      </c>
      <c r="D6" s="51" t="s">
        <v>43</v>
      </c>
      <c r="E6" s="52">
        <v>1</v>
      </c>
      <c r="F6" s="53">
        <f>(VLOOKUP(E6,$AA$4:$AC$23,MATCH($E$4,$AA$3:$AC$3,0),0)-(VLOOKUP($E$3,$AA$4:$AC$23,MATCH($E$4,$AA$3:$AC$3,0),0)))</f>
        <v>8</v>
      </c>
      <c r="G6" s="52">
        <v>2</v>
      </c>
      <c r="H6" s="53">
        <f t="shared" ref="H6:H11" si="0">(VLOOKUP(G6,$AA$4:$AC$23,MATCH($G$4,$AA$3:$AC$3,0),0)-(VLOOKUP($G$3,$AA$4:$AC$23,MATCH($G$4,$AA$3:$AC$3,0),0)))</f>
        <v>6</v>
      </c>
      <c r="I6" s="52">
        <v>1</v>
      </c>
      <c r="J6" s="53">
        <f>(VLOOKUP(I6,$AA$4:$AC$23,MATCH($I$4,$AA$3:$AC$3,0),0)-(VLOOKUP($I$3,$AA$4:$AC$23,MATCH($I$4,$AA$3:$AC$3,0),0)))</f>
        <v>5</v>
      </c>
      <c r="K6" s="52">
        <v>1</v>
      </c>
      <c r="L6" s="53">
        <f>(VLOOKUP(K6,$AA$4:$AC$23,MATCH($K$4,$AA$3:$AC$3,0),0)-(VLOOKUP($K$3,$AA$4:$AC$23,MATCH($K$4,$AA$3:$AC$3,0),0)))</f>
        <v>5.5</v>
      </c>
      <c r="M6" s="52"/>
      <c r="N6" s="53"/>
      <c r="O6" s="52"/>
      <c r="P6" s="53"/>
      <c r="Q6" s="52"/>
      <c r="R6" s="53"/>
      <c r="S6" s="52"/>
      <c r="T6" s="53"/>
      <c r="U6" s="52">
        <v>2</v>
      </c>
      <c r="V6" s="53">
        <f>(VLOOKUP(U6,$AA$4:$AC$23,MATCH($U$4,$AA$3:$AC$3,0),0)-(VLOOKUP($U$3,$AA$4:$AC$23,MATCH($U$4,$AA$3:$AC$3,0),0)))</f>
        <v>5</v>
      </c>
      <c r="W6" s="54">
        <f>SUM(LARGE((H6,F6,J6,L6,N6,P6,R6,T6,V6),{1;2;3}))</f>
        <v>19.5</v>
      </c>
      <c r="X6" s="50" t="s">
        <v>57</v>
      </c>
      <c r="Y6" s="34"/>
      <c r="Z6" s="34"/>
      <c r="AA6" s="47">
        <v>3</v>
      </c>
      <c r="AB6" s="48">
        <v>18</v>
      </c>
      <c r="AC6" s="49">
        <v>9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U6" s="32"/>
      <c r="AV6" s="32"/>
    </row>
    <row r="7" spans="1:48" x14ac:dyDescent="0.3">
      <c r="A7" s="41">
        <v>2</v>
      </c>
      <c r="B7" s="50" t="s">
        <v>206</v>
      </c>
      <c r="C7" s="41">
        <v>2005</v>
      </c>
      <c r="D7" s="55" t="s">
        <v>142</v>
      </c>
      <c r="E7" s="56">
        <v>2</v>
      </c>
      <c r="F7" s="53">
        <f>(VLOOKUP(E7,$AA$4:$AC$23,MATCH($E$4,$AA$3:$AC$3,0),0)-(VLOOKUP($E$3,$AA$4:$AC$23,MATCH($E$4,$AA$3:$AC$3,0),0)))</f>
        <v>7</v>
      </c>
      <c r="G7" s="56">
        <v>3</v>
      </c>
      <c r="H7" s="53">
        <f t="shared" si="0"/>
        <v>5.5</v>
      </c>
      <c r="I7" s="56">
        <v>2</v>
      </c>
      <c r="J7" s="53">
        <f>(VLOOKUP(I7,$AA$4:$AC$23,MATCH($I$4,$AA$3:$AC$3,0),0)-(VLOOKUP($I$3,$AA$4:$AC$23,MATCH($I$4,$AA$3:$AC$3,0),0)))</f>
        <v>4.5</v>
      </c>
      <c r="K7" s="56">
        <v>2</v>
      </c>
      <c r="L7" s="53">
        <f>(VLOOKUP(K7,$AA$4:$AC$23,MATCH($K$4,$AA$3:$AC$3,0),0)-(VLOOKUP($K$3,$AA$4:$AC$23,MATCH($K$4,$AA$3:$AC$3,0),0)))</f>
        <v>5</v>
      </c>
      <c r="M7" s="56">
        <v>1</v>
      </c>
      <c r="N7" s="53">
        <f>(VLOOKUP(M7,$AA$4:$AC$23,MATCH($M$4,$AA$3:$AC$3,0),0)-(VLOOKUP($M$3,$AA$4:$AC$23,MATCH($M$4,$AA$3:$AC$3,0),0)))</f>
        <v>2.5</v>
      </c>
      <c r="O7" s="56"/>
      <c r="P7" s="53"/>
      <c r="Q7" s="56"/>
      <c r="R7" s="53"/>
      <c r="S7" s="56">
        <v>1</v>
      </c>
      <c r="T7" s="53">
        <f>(VLOOKUP(S7,$AA$4:$AC$23,MATCH($S$4,$AA$3:$AC$3,0),0)-(VLOOKUP($S$3,$AA$4:$AC$23,MATCH($S$4,$AA$3:$AC$3,0),0)))</f>
        <v>3</v>
      </c>
      <c r="U7" s="56"/>
      <c r="V7" s="53"/>
      <c r="W7" s="54">
        <f>SUM(LARGE((H7,F7,J7,L7,N7,P7,R7,T7,V7),{1;2;3}))</f>
        <v>17.5</v>
      </c>
      <c r="X7" s="50" t="s">
        <v>206</v>
      </c>
      <c r="Y7" s="34"/>
      <c r="Z7" s="34"/>
      <c r="AA7" s="47">
        <v>4</v>
      </c>
      <c r="AB7" s="48">
        <v>17</v>
      </c>
      <c r="AC7" s="49">
        <v>8.5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U7" s="32"/>
      <c r="AV7" s="32"/>
    </row>
    <row r="8" spans="1:48" x14ac:dyDescent="0.3">
      <c r="A8" s="41">
        <v>3</v>
      </c>
      <c r="B8" s="50" t="s">
        <v>56</v>
      </c>
      <c r="C8" s="41">
        <v>2005</v>
      </c>
      <c r="D8" s="55" t="s">
        <v>11</v>
      </c>
      <c r="E8" s="56">
        <v>0</v>
      </c>
      <c r="F8" s="53"/>
      <c r="G8" s="56">
        <v>5</v>
      </c>
      <c r="H8" s="53">
        <f t="shared" si="0"/>
        <v>4.5</v>
      </c>
      <c r="I8" s="56">
        <v>4</v>
      </c>
      <c r="J8" s="53">
        <f>(VLOOKUP(I8,$AA$4:$AC$23,MATCH($I$4,$AA$3:$AC$3,0),0)-(VLOOKUP($I$3,$AA$4:$AC$23,MATCH($I$4,$AA$3:$AC$3,0),0)))</f>
        <v>3.5</v>
      </c>
      <c r="K8" s="56"/>
      <c r="L8" s="53"/>
      <c r="M8" s="56"/>
      <c r="N8" s="53"/>
      <c r="O8" s="56"/>
      <c r="P8" s="53"/>
      <c r="Q8" s="56"/>
      <c r="R8" s="53"/>
      <c r="S8" s="56"/>
      <c r="T8" s="53"/>
      <c r="U8" s="56">
        <v>1</v>
      </c>
      <c r="V8" s="53">
        <f>(VLOOKUP(U8,$AA$4:$AC$23,MATCH($U$4,$AA$3:$AC$3,0),0)-(VLOOKUP($U$3,$AA$4:$AC$23,MATCH($U$4,$AA$3:$AC$3,0),0)))</f>
        <v>5.5</v>
      </c>
      <c r="W8" s="54">
        <f>SUM(LARGE((H8,F8,J8,L8,N8,P8,R8,T8,V8),{1;2;3}))</f>
        <v>13.5</v>
      </c>
      <c r="X8" s="50" t="s">
        <v>56</v>
      </c>
      <c r="Y8" s="34"/>
      <c r="Z8" s="34"/>
      <c r="AA8" s="47">
        <v>5</v>
      </c>
      <c r="AB8" s="48">
        <v>16</v>
      </c>
      <c r="AC8" s="49">
        <v>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U8" s="32"/>
      <c r="AV8" s="32"/>
    </row>
    <row r="9" spans="1:48" x14ac:dyDescent="0.3">
      <c r="A9" s="41">
        <v>4</v>
      </c>
      <c r="B9" s="50" t="s">
        <v>61</v>
      </c>
      <c r="C9" s="41">
        <v>2006</v>
      </c>
      <c r="D9" s="55" t="s">
        <v>43</v>
      </c>
      <c r="E9" s="56">
        <v>4</v>
      </c>
      <c r="F9" s="53">
        <v>5</v>
      </c>
      <c r="G9" s="56">
        <v>6</v>
      </c>
      <c r="H9" s="53">
        <f t="shared" si="0"/>
        <v>4</v>
      </c>
      <c r="I9" s="56"/>
      <c r="J9" s="53"/>
      <c r="K9" s="56"/>
      <c r="L9" s="53"/>
      <c r="M9" s="56"/>
      <c r="N9" s="53"/>
      <c r="O9" s="56"/>
      <c r="P9" s="53"/>
      <c r="Q9" s="56"/>
      <c r="R9" s="53"/>
      <c r="S9" s="56"/>
      <c r="T9" s="53"/>
      <c r="U9" s="56">
        <v>5</v>
      </c>
      <c r="V9" s="53">
        <f>(VLOOKUP(U9,$AA$4:$AC$23,MATCH($U$4,$AA$3:$AC$3,0),0)-(VLOOKUP($U$3,$AA$4:$AC$23,MATCH($U$4,$AA$3:$AC$3,0),0)))</f>
        <v>3.5</v>
      </c>
      <c r="W9" s="54">
        <f>SUM(LARGE((H9,F9,J9,L9,N9,P9,R9,T9,V9),{1;2;3}))</f>
        <v>12.5</v>
      </c>
      <c r="X9" s="50" t="s">
        <v>61</v>
      </c>
      <c r="Y9" s="34"/>
      <c r="Z9" s="34"/>
      <c r="AA9" s="47">
        <v>6</v>
      </c>
      <c r="AB9" s="48">
        <v>15</v>
      </c>
      <c r="AC9" s="49">
        <v>7.5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U9" s="32"/>
      <c r="AV9" s="32"/>
    </row>
    <row r="10" spans="1:48" x14ac:dyDescent="0.3">
      <c r="A10" s="41">
        <v>5</v>
      </c>
      <c r="B10" s="50" t="s">
        <v>58</v>
      </c>
      <c r="C10" s="41">
        <v>2005</v>
      </c>
      <c r="D10" s="55" t="s">
        <v>11</v>
      </c>
      <c r="E10" s="56"/>
      <c r="F10" s="53"/>
      <c r="G10" s="56">
        <v>7</v>
      </c>
      <c r="H10" s="53">
        <f t="shared" si="0"/>
        <v>3.5</v>
      </c>
      <c r="I10" s="56">
        <v>8</v>
      </c>
      <c r="J10" s="53">
        <f>(VLOOKUP(I10,$AA$4:$AC$23,MATCH($I$4,$AA$3:$AC$3,0),0)-(VLOOKUP($I$3,$AA$4:$AC$23,MATCH($I$4,$AA$3:$AC$3,0),0)))</f>
        <v>1.5</v>
      </c>
      <c r="K10" s="56">
        <v>4</v>
      </c>
      <c r="L10" s="53">
        <f>(VLOOKUP(K10,$AA$4:$AC$23,MATCH($K$4,$AA$3:$AC$3,0),0)-(VLOOKUP($K$3,$AA$4:$AC$23,MATCH($K$4,$AA$3:$AC$3,0),0)))</f>
        <v>4</v>
      </c>
      <c r="M10" s="56"/>
      <c r="N10" s="53"/>
      <c r="O10" s="56"/>
      <c r="P10" s="53"/>
      <c r="Q10" s="56"/>
      <c r="R10" s="53"/>
      <c r="S10" s="56">
        <v>2</v>
      </c>
      <c r="T10" s="53">
        <f>(VLOOKUP(S10,$AA$4:$AC$23,MATCH($S$4,$AA$3:$AC$3,0),0)-(VLOOKUP($S$3,$AA$4:$AC$23,MATCH($S$4,$AA$3:$AC$3,0),0)))</f>
        <v>2.5</v>
      </c>
      <c r="U10" s="56">
        <v>3</v>
      </c>
      <c r="V10" s="53">
        <f>(VLOOKUP(U10,$AA$4:$AC$23,MATCH($U$4,$AA$3:$AC$3,0),0)-(VLOOKUP($U$3,$AA$4:$AC$23,MATCH($U$4,$AA$3:$AC$3,0),0)))</f>
        <v>4.5</v>
      </c>
      <c r="W10" s="54">
        <f>SUM(LARGE((H10,F10,J10,L10,N10,P10,R10,T10,V10),{1;2;3}))</f>
        <v>12</v>
      </c>
      <c r="X10" s="50" t="s">
        <v>58</v>
      </c>
      <c r="Y10" s="34"/>
      <c r="Z10" s="34"/>
      <c r="AA10" s="47">
        <v>7</v>
      </c>
      <c r="AB10" s="48">
        <v>14</v>
      </c>
      <c r="AC10" s="49">
        <v>7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U10" s="32"/>
      <c r="AV10" s="32"/>
    </row>
    <row r="11" spans="1:48" x14ac:dyDescent="0.3">
      <c r="A11" s="41">
        <v>6</v>
      </c>
      <c r="B11" s="50" t="s">
        <v>210</v>
      </c>
      <c r="C11" s="41">
        <v>2006</v>
      </c>
      <c r="D11" s="55" t="s">
        <v>186</v>
      </c>
      <c r="E11" s="56"/>
      <c r="F11" s="53"/>
      <c r="G11" s="56">
        <v>10</v>
      </c>
      <c r="H11" s="53">
        <f t="shared" si="0"/>
        <v>2</v>
      </c>
      <c r="I11" s="56">
        <v>5</v>
      </c>
      <c r="J11" s="53">
        <f>(VLOOKUP(I11,$AA$4:$AC$23,MATCH($I$4,$AA$3:$AC$3,0),0)-(VLOOKUP($I$3,$AA$4:$AC$23,MATCH($I$4,$AA$3:$AC$3,0),0)))</f>
        <v>3</v>
      </c>
      <c r="K11" s="56">
        <v>3</v>
      </c>
      <c r="L11" s="53">
        <f>(VLOOKUP(K11,$AA$4:$AC$23,MATCH($K$4,$AA$3:$AC$3,0),0)-(VLOOKUP($K$3,$AA$4:$AC$23,MATCH($K$4,$AA$3:$AC$3,0),0)))</f>
        <v>4.5</v>
      </c>
      <c r="M11" s="56"/>
      <c r="N11" s="53"/>
      <c r="O11" s="56"/>
      <c r="P11" s="53"/>
      <c r="Q11" s="56"/>
      <c r="R11" s="53"/>
      <c r="S11" s="56"/>
      <c r="T11" s="53"/>
      <c r="U11" s="56"/>
      <c r="V11" s="53"/>
      <c r="W11" s="54">
        <f>SUM(LARGE((H11,F11,J11,L11,N11,P11,R11,T11,V11),{1;2;3}))</f>
        <v>9.5</v>
      </c>
      <c r="X11" s="50" t="s">
        <v>210</v>
      </c>
      <c r="Y11" s="34"/>
      <c r="Z11" s="34"/>
      <c r="AA11" s="47">
        <v>8</v>
      </c>
      <c r="AB11" s="48">
        <v>13</v>
      </c>
      <c r="AC11" s="49">
        <v>6.5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U11" s="32"/>
      <c r="AV11" s="32"/>
    </row>
    <row r="12" spans="1:48" x14ac:dyDescent="0.3">
      <c r="A12" s="41">
        <v>7</v>
      </c>
      <c r="B12" s="50" t="s">
        <v>59</v>
      </c>
      <c r="C12" s="41">
        <v>2006</v>
      </c>
      <c r="D12" s="55" t="s">
        <v>60</v>
      </c>
      <c r="E12" s="56"/>
      <c r="F12" s="53"/>
      <c r="G12" s="56"/>
      <c r="H12" s="53">
        <v>0</v>
      </c>
      <c r="I12" s="56">
        <v>6</v>
      </c>
      <c r="J12" s="53">
        <f>(VLOOKUP(I12,$AA$4:$AC$23,MATCH($I$4,$AA$3:$AC$3,0),0)-(VLOOKUP($I$3,$AA$4:$AC$23,MATCH($I$4,$AA$3:$AC$3,0),0)))</f>
        <v>2.5</v>
      </c>
      <c r="K12" s="56"/>
      <c r="L12" s="53"/>
      <c r="M12" s="56">
        <v>2</v>
      </c>
      <c r="N12" s="53">
        <f>(VLOOKUP(M12,$AA$4:$AC$23,MATCH($M$4,$AA$3:$AC$3,0),0)-(VLOOKUP($M$3,$AA$4:$AC$23,MATCH($M$4,$AA$3:$AC$3,0),0)))</f>
        <v>2</v>
      </c>
      <c r="O12" s="56">
        <v>1</v>
      </c>
      <c r="P12" s="53">
        <f>(VLOOKUP(O12,$AA$4:$AC$23,MATCH($O$4,$AA$3:$AC$3,0),0)-(VLOOKUP($O$3,$AA$4:$AC$23,MATCH($O$4,$AA$3:$AC$3,0),0)))</f>
        <v>2.5</v>
      </c>
      <c r="Q12" s="56"/>
      <c r="R12" s="53">
        <v>0</v>
      </c>
      <c r="S12" s="56">
        <v>3</v>
      </c>
      <c r="T12" s="53">
        <f>(VLOOKUP(S12,$AA$4:$AC$23,MATCH($S$4,$AA$3:$AC$3,0),0)-(VLOOKUP($S$3,$AA$4:$AC$23,MATCH($S$4,$AA$3:$AC$3,0),0)))</f>
        <v>2</v>
      </c>
      <c r="U12" s="56">
        <v>4</v>
      </c>
      <c r="V12" s="53">
        <f>(VLOOKUP(U12,$AA$4:$AC$23,MATCH($U$4,$AA$3:$AC$3,0),0)-(VLOOKUP($U$3,$AA$4:$AC$23,MATCH($U$4,$AA$3:$AC$3,0),0)))</f>
        <v>4</v>
      </c>
      <c r="W12" s="54">
        <f>SUM(LARGE((H12,F12,J12,L12,N12,P12,R12,T12,V12),{1;2;3}))</f>
        <v>9</v>
      </c>
      <c r="X12" s="50" t="s">
        <v>59</v>
      </c>
      <c r="Y12" s="34"/>
      <c r="Z12" s="34"/>
      <c r="AA12" s="47">
        <v>9</v>
      </c>
      <c r="AB12" s="48">
        <v>12</v>
      </c>
      <c r="AC12" s="49">
        <v>6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U12" s="32"/>
      <c r="AV12" s="32"/>
    </row>
    <row r="13" spans="1:48" x14ac:dyDescent="0.3">
      <c r="A13" s="41">
        <v>8</v>
      </c>
      <c r="B13" s="50" t="s">
        <v>69</v>
      </c>
      <c r="C13" s="41"/>
      <c r="D13" s="55" t="s">
        <v>67</v>
      </c>
      <c r="E13" s="56">
        <v>5</v>
      </c>
      <c r="F13" s="53">
        <f>(VLOOKUP(E13,$AA$4:$AC$23,MATCH($E$4,$AA$3:$AC$3,0),0)-(VLOOKUP($E$3,$AA$4:$AC$23,MATCH($E$4,$AA$3:$AC$3,0),0)))</f>
        <v>4</v>
      </c>
      <c r="G13" s="56"/>
      <c r="H13" s="53"/>
      <c r="I13" s="56"/>
      <c r="J13" s="53"/>
      <c r="K13" s="56">
        <v>7</v>
      </c>
      <c r="L13" s="53">
        <f>(VLOOKUP(K13,$AA$4:$AC$23,MATCH($K$4,$AA$3:$AC$3,0),0)-(VLOOKUP($K$3,$AA$4:$AC$23,MATCH($K$4,$AA$3:$AC$3,0),0)))</f>
        <v>2.5</v>
      </c>
      <c r="M13" s="56"/>
      <c r="N13" s="53"/>
      <c r="O13" s="56"/>
      <c r="P13" s="53"/>
      <c r="Q13" s="56"/>
      <c r="R13" s="53"/>
      <c r="S13" s="56"/>
      <c r="T13" s="53"/>
      <c r="U13" s="56">
        <v>7</v>
      </c>
      <c r="V13" s="53">
        <f>(VLOOKUP(U13,$AA$4:$AC$23,MATCH($U$4,$AA$3:$AC$3,0),0)-(VLOOKUP($U$3,$AA$4:$AC$23,MATCH($U$4,$AA$3:$AC$3,0),0)))</f>
        <v>2.5</v>
      </c>
      <c r="W13" s="54">
        <f>SUM(LARGE((H13,F13,J13,L13,N13,P13,R13,T13,V13),{1;2;3}))</f>
        <v>9</v>
      </c>
      <c r="X13" s="50" t="s">
        <v>69</v>
      </c>
      <c r="Y13" s="34"/>
      <c r="Z13" s="34"/>
      <c r="AA13" s="47">
        <v>10</v>
      </c>
      <c r="AB13" s="48">
        <v>11</v>
      </c>
      <c r="AC13" s="49">
        <v>5.5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U13" s="32"/>
      <c r="AV13" s="32"/>
    </row>
    <row r="14" spans="1:48" x14ac:dyDescent="0.3">
      <c r="A14" s="41">
        <v>9</v>
      </c>
      <c r="B14" s="50" t="s">
        <v>208</v>
      </c>
      <c r="C14" s="41">
        <v>2007</v>
      </c>
      <c r="D14" s="55" t="s">
        <v>186</v>
      </c>
      <c r="E14" s="56"/>
      <c r="F14" s="53"/>
      <c r="G14" s="56">
        <v>8</v>
      </c>
      <c r="H14" s="53">
        <f>(VLOOKUP(G14,$AA$4:$AC$23,MATCH($G$4,$AA$3:$AC$3,0),0)-(VLOOKUP($G$3,$AA$4:$AC$23,MATCH($G$4,$AA$3:$AC$3,0),0)))</f>
        <v>3</v>
      </c>
      <c r="I14" s="56"/>
      <c r="J14" s="53"/>
      <c r="K14" s="56">
        <v>5</v>
      </c>
      <c r="L14" s="53">
        <f>(VLOOKUP(K14,$AA$4:$AC$23,MATCH($K$4,$AA$3:$AC$3,0),0)-(VLOOKUP($K$3,$AA$4:$AC$23,MATCH($K$4,$AA$3:$AC$3,0),0)))</f>
        <v>3.5</v>
      </c>
      <c r="M14" s="56">
        <v>4</v>
      </c>
      <c r="N14" s="53">
        <f>(VLOOKUP(M14,$AA$4:$AC$23,MATCH($M$4,$AA$3:$AC$3,0),0)-(VLOOKUP($M$3,$AA$4:$AC$23,MATCH($M$4,$AA$3:$AC$3,0),0)))</f>
        <v>1</v>
      </c>
      <c r="O14" s="56">
        <v>3</v>
      </c>
      <c r="P14" s="53">
        <f>(VLOOKUP(O14,$AA$4:$AC$23,MATCH($O$4,$AA$3:$AC$3,0),0)-(VLOOKUP($O$3,$AA$4:$AC$23,MATCH($O$4,$AA$3:$AC$3,0),0)))</f>
        <v>1.5</v>
      </c>
      <c r="Q14" s="56"/>
      <c r="R14" s="53"/>
      <c r="S14" s="56"/>
      <c r="T14" s="53"/>
      <c r="U14" s="56"/>
      <c r="V14" s="53"/>
      <c r="W14" s="54">
        <f>SUM(LARGE((H14,F14,J14,L14,N14,P14,R14,T14,V14),{1;2;3}))</f>
        <v>8</v>
      </c>
      <c r="X14" s="50" t="s">
        <v>208</v>
      </c>
      <c r="Y14" s="34"/>
      <c r="Z14" s="34"/>
      <c r="AA14" s="47">
        <v>11</v>
      </c>
      <c r="AB14" s="48">
        <v>10</v>
      </c>
      <c r="AC14" s="49">
        <v>5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U14" s="32"/>
      <c r="AV14" s="32"/>
    </row>
    <row r="15" spans="1:48" x14ac:dyDescent="0.3">
      <c r="A15" s="41">
        <v>10</v>
      </c>
      <c r="B15" s="50" t="s">
        <v>66</v>
      </c>
      <c r="C15" s="41"/>
      <c r="D15" s="55" t="s">
        <v>67</v>
      </c>
      <c r="E15" s="56">
        <v>6</v>
      </c>
      <c r="F15" s="53">
        <f>(VLOOKUP(E15,$AA$4:$AC$23,MATCH($E$4,$AA$3:$AC$3,0),0)-(VLOOKUP($E$3,$AA$4:$AC$23,MATCH($E$4,$AA$3:$AC$3,0),0)))</f>
        <v>3</v>
      </c>
      <c r="G15" s="56"/>
      <c r="H15" s="53"/>
      <c r="I15" s="56"/>
      <c r="J15" s="53"/>
      <c r="K15" s="56">
        <v>9</v>
      </c>
      <c r="L15" s="53">
        <f>(VLOOKUP(K15,$AA$4:$AC$23,MATCH($K$4,$AA$3:$AC$3,0),0)-(VLOOKUP($K$3,$AA$4:$AC$23,MATCH($K$4,$AA$3:$AC$3,0),0)))</f>
        <v>1.5</v>
      </c>
      <c r="M15" s="56"/>
      <c r="N15" s="53"/>
      <c r="O15" s="56"/>
      <c r="P15" s="53"/>
      <c r="Q15" s="56"/>
      <c r="R15" s="53"/>
      <c r="S15" s="56"/>
      <c r="T15" s="53"/>
      <c r="U15" s="56">
        <v>7</v>
      </c>
      <c r="V15" s="53">
        <f>(VLOOKUP(U15,$AA$4:$AC$23,MATCH($U$4,$AA$3:$AC$3,0),0)-(VLOOKUP($U$3,$AA$4:$AC$23,MATCH($U$4,$AA$3:$AC$3,0),0)))</f>
        <v>2.5</v>
      </c>
      <c r="W15" s="54">
        <f>SUM(LARGE((H15,F15,J15,L15,N15,P15,R15,T15,V15),{1;2;3}))</f>
        <v>7</v>
      </c>
      <c r="X15" s="50" t="s">
        <v>66</v>
      </c>
      <c r="Y15" s="34"/>
      <c r="Z15" s="34"/>
      <c r="AA15" s="47">
        <v>12</v>
      </c>
      <c r="AB15" s="48">
        <v>9</v>
      </c>
      <c r="AC15" s="49">
        <v>4.5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U15" s="32"/>
      <c r="AV15" s="32"/>
    </row>
    <row r="16" spans="1:48" x14ac:dyDescent="0.3">
      <c r="A16" s="41">
        <v>11</v>
      </c>
      <c r="B16" s="50" t="s">
        <v>64</v>
      </c>
      <c r="C16" s="41">
        <v>2006</v>
      </c>
      <c r="D16" s="55" t="s">
        <v>65</v>
      </c>
      <c r="E16" s="56"/>
      <c r="F16" s="53"/>
      <c r="G16" s="56"/>
      <c r="H16" s="53"/>
      <c r="I16" s="56">
        <v>7</v>
      </c>
      <c r="J16" s="53">
        <f>(VLOOKUP(I16,$AA$4:$AC$23,MATCH($I$4,$AA$3:$AC$3,0),0)-(VLOOKUP($I$3,$AA$4:$AC$23,MATCH($I$4,$AA$3:$AC$3,0),0)))</f>
        <v>2</v>
      </c>
      <c r="K16" s="56">
        <v>8</v>
      </c>
      <c r="L16" s="53">
        <f>(VLOOKUP(K16,$AA$4:$AC$23,MATCH($K$4,$AA$3:$AC$3,0),0)-(VLOOKUP($K$3,$AA$4:$AC$23,MATCH($K$4,$AA$3:$AC$3,0),0)))</f>
        <v>2</v>
      </c>
      <c r="M16" s="56">
        <v>3</v>
      </c>
      <c r="N16" s="53">
        <f>(VLOOKUP(M16,$AA$4:$AC$23,MATCH($M$4,$AA$3:$AC$3,0),0)-(VLOOKUP($M$3,$AA$4:$AC$23,MATCH($M$4,$AA$3:$AC$3,0),0)))</f>
        <v>1.5</v>
      </c>
      <c r="O16" s="56"/>
      <c r="P16" s="53"/>
      <c r="Q16" s="56"/>
      <c r="R16" s="53"/>
      <c r="S16" s="56"/>
      <c r="T16" s="53"/>
      <c r="U16" s="56">
        <v>7</v>
      </c>
      <c r="V16" s="53">
        <f>(VLOOKUP(U16,$AA$4:$AC$23,MATCH($U$4,$AA$3:$AC$3,0),0)-(VLOOKUP($U$3,$AA$4:$AC$23,MATCH($U$4,$AA$3:$AC$3,0),0)))</f>
        <v>2.5</v>
      </c>
      <c r="W16" s="54">
        <f>SUM(LARGE((H16,F16,J16,L16,N16,P16,R16,T16,V16),{1;2;3}))</f>
        <v>6.5</v>
      </c>
      <c r="X16" s="50" t="s">
        <v>64</v>
      </c>
      <c r="Y16" s="34"/>
      <c r="Z16" s="34"/>
      <c r="AA16" s="47">
        <v>13</v>
      </c>
      <c r="AB16" s="48">
        <v>8</v>
      </c>
      <c r="AC16" s="49">
        <v>4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U16" s="32"/>
      <c r="AV16" s="32"/>
    </row>
    <row r="17" spans="1:48" x14ac:dyDescent="0.3">
      <c r="A17" s="41">
        <v>12</v>
      </c>
      <c r="B17" s="50" t="s">
        <v>205</v>
      </c>
      <c r="C17" s="41">
        <v>2005</v>
      </c>
      <c r="D17" s="55" t="s">
        <v>10</v>
      </c>
      <c r="E17" s="56"/>
      <c r="F17" s="53"/>
      <c r="G17" s="56">
        <v>1</v>
      </c>
      <c r="H17" s="53">
        <f>(VLOOKUP(G17,$AA$4:$AC$23,MATCH($G$4,$AA$3:$AC$3,0),0)-(VLOOKUP($G$3,$AA$4:$AC$23,MATCH($G$4,$AA$3:$AC$3,0),0)))</f>
        <v>6.5</v>
      </c>
      <c r="I17" s="56"/>
      <c r="J17" s="53"/>
      <c r="K17" s="56"/>
      <c r="L17" s="53"/>
      <c r="M17" s="56"/>
      <c r="N17" s="53"/>
      <c r="O17" s="56"/>
      <c r="P17" s="53"/>
      <c r="Q17" s="56"/>
      <c r="R17" s="53"/>
      <c r="S17" s="56"/>
      <c r="T17" s="53">
        <v>0</v>
      </c>
      <c r="U17" s="56"/>
      <c r="V17" s="53">
        <v>0</v>
      </c>
      <c r="W17" s="54">
        <f>SUM(LARGE((H17,F17,J17,L17,N17,P17,R17,T17,V17),{1;2;3}))</f>
        <v>6.5</v>
      </c>
      <c r="X17" s="50" t="s">
        <v>205</v>
      </c>
      <c r="Y17" s="34"/>
      <c r="Z17" s="34"/>
      <c r="AA17" s="47">
        <v>14</v>
      </c>
      <c r="AB17" s="48">
        <v>7</v>
      </c>
      <c r="AC17" s="49">
        <v>3.5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U17" s="32"/>
      <c r="AV17" s="32"/>
    </row>
    <row r="18" spans="1:48" x14ac:dyDescent="0.3">
      <c r="A18" s="41">
        <v>13</v>
      </c>
      <c r="B18" s="50" t="s">
        <v>250</v>
      </c>
      <c r="C18" s="41">
        <v>2005</v>
      </c>
      <c r="D18" s="55" t="s">
        <v>43</v>
      </c>
      <c r="E18" s="56">
        <v>3</v>
      </c>
      <c r="F18" s="53">
        <f>(VLOOKUP(E18,$AA$4:$AC$23,MATCH($E$4,$AA$3:$AC$3,0),0)-(VLOOKUP($E$3,$AA$4:$AC$23,MATCH($E$4,$AA$3:$AC$3,0),0)))</f>
        <v>6</v>
      </c>
      <c r="G18" s="56"/>
      <c r="H18" s="53"/>
      <c r="I18" s="56"/>
      <c r="J18" s="53"/>
      <c r="K18" s="56"/>
      <c r="L18" s="53"/>
      <c r="M18" s="56"/>
      <c r="N18" s="53"/>
      <c r="O18" s="56"/>
      <c r="P18" s="53"/>
      <c r="Q18" s="56"/>
      <c r="R18" s="53"/>
      <c r="S18" s="56"/>
      <c r="T18" s="53">
        <v>0</v>
      </c>
      <c r="U18" s="56"/>
      <c r="V18" s="53">
        <v>0</v>
      </c>
      <c r="W18" s="54">
        <f>SUM(LARGE((H18,F18,J18,L18,N18,P18,R18,T18,V18),{1;2;3}))</f>
        <v>6</v>
      </c>
      <c r="X18" s="50" t="s">
        <v>250</v>
      </c>
      <c r="Y18" s="34"/>
      <c r="Z18" s="34"/>
      <c r="AA18" s="47">
        <v>15</v>
      </c>
      <c r="AB18" s="48">
        <v>6</v>
      </c>
      <c r="AC18" s="49">
        <v>3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U18" s="32"/>
      <c r="AV18" s="32"/>
    </row>
    <row r="19" spans="1:48" x14ac:dyDescent="0.3">
      <c r="A19" s="41">
        <v>14</v>
      </c>
      <c r="B19" s="50" t="s">
        <v>68</v>
      </c>
      <c r="C19" s="41"/>
      <c r="D19" s="55" t="s">
        <v>67</v>
      </c>
      <c r="E19" s="56">
        <v>7</v>
      </c>
      <c r="F19" s="53">
        <f>(VLOOKUP(E19,$AA$4:$AC$23,MATCH($E$4,$AA$3:$AC$3,0),0)-(VLOOKUP($E$3,$AA$4:$AC$23,MATCH($E$4,$AA$3:$AC$3,0),0)))</f>
        <v>2</v>
      </c>
      <c r="G19" s="56"/>
      <c r="H19" s="53"/>
      <c r="I19" s="56"/>
      <c r="J19" s="53"/>
      <c r="K19" s="56">
        <v>10</v>
      </c>
      <c r="L19" s="53">
        <f>(VLOOKUP(K19,$AA$4:$AC$23,MATCH($K$4,$AA$3:$AC$3,0),0)-(VLOOKUP($K$3,$AA$4:$AC$23,MATCH($K$4,$AA$3:$AC$3,0),0)))</f>
        <v>1</v>
      </c>
      <c r="M19" s="56"/>
      <c r="N19" s="53"/>
      <c r="O19" s="56"/>
      <c r="P19" s="53"/>
      <c r="Q19" s="56"/>
      <c r="R19" s="53"/>
      <c r="S19" s="56"/>
      <c r="T19" s="53"/>
      <c r="U19" s="56">
        <v>7</v>
      </c>
      <c r="V19" s="53">
        <f>(VLOOKUP(U19,$AA$4:$AC$23,MATCH($U$4,$AA$3:$AC$3,0),0)-(VLOOKUP($U$3,$AA$4:$AC$23,MATCH($U$4,$AA$3:$AC$3,0),0)))</f>
        <v>2.5</v>
      </c>
      <c r="W19" s="54">
        <f>SUM(LARGE((H19,F19,J19,L19,N19,P19,R19,T19,V19),{1;2;3}))</f>
        <v>5.5</v>
      </c>
      <c r="X19" s="50" t="s">
        <v>68</v>
      </c>
      <c r="Y19" s="34"/>
      <c r="Z19" s="34"/>
      <c r="AA19" s="47">
        <v>16</v>
      </c>
      <c r="AB19" s="48">
        <v>5</v>
      </c>
      <c r="AC19" s="49">
        <v>2.5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U19" s="32"/>
      <c r="AV19" s="32"/>
    </row>
    <row r="20" spans="1:48" x14ac:dyDescent="0.3">
      <c r="A20" s="41">
        <v>15</v>
      </c>
      <c r="B20" s="50" t="s">
        <v>207</v>
      </c>
      <c r="C20" s="41">
        <v>2005</v>
      </c>
      <c r="D20" s="55" t="s">
        <v>186</v>
      </c>
      <c r="E20" s="56"/>
      <c r="F20" s="53"/>
      <c r="G20" s="56">
        <v>4</v>
      </c>
      <c r="H20" s="53">
        <f>(VLOOKUP(G20,$AA$4:$AC$23,MATCH($G$4,$AA$3:$AC$3,0),0)-(VLOOKUP($G$3,$AA$4:$AC$23,MATCH($G$4,$AA$3:$AC$3,0),0)))</f>
        <v>5</v>
      </c>
      <c r="I20" s="56"/>
      <c r="J20" s="53"/>
      <c r="K20" s="56"/>
      <c r="L20" s="53"/>
      <c r="M20" s="56"/>
      <c r="N20" s="53"/>
      <c r="O20" s="56"/>
      <c r="P20" s="53"/>
      <c r="Q20" s="56"/>
      <c r="R20" s="53">
        <v>0</v>
      </c>
      <c r="S20" s="56">
        <v>6</v>
      </c>
      <c r="T20" s="53">
        <f>(VLOOKUP(S20,$AA$4:$AC$23,MATCH($S$4,$AA$3:$AC$3,0),0)-(VLOOKUP($S$3,$AA$4:$AC$23,MATCH($S$4,$AA$3:$AC$3,0),0)))</f>
        <v>0.5</v>
      </c>
      <c r="U20" s="56"/>
      <c r="V20" s="53"/>
      <c r="W20" s="54">
        <f>SUM(LARGE((H20,F20,J20,L20,N20,P20,R20,T20,V20),{1;2;3}))</f>
        <v>5.5</v>
      </c>
      <c r="X20" s="50" t="s">
        <v>207</v>
      </c>
      <c r="Y20" s="34"/>
      <c r="Z20" s="34"/>
      <c r="AA20" s="47">
        <v>17</v>
      </c>
      <c r="AB20" s="48">
        <v>4</v>
      </c>
      <c r="AC20" s="49">
        <v>2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U20" s="32"/>
      <c r="AV20" s="32"/>
    </row>
    <row r="21" spans="1:48" x14ac:dyDescent="0.3">
      <c r="A21" s="41">
        <v>16</v>
      </c>
      <c r="B21" s="50" t="s">
        <v>209</v>
      </c>
      <c r="C21" s="41">
        <v>2005</v>
      </c>
      <c r="D21" s="55" t="s">
        <v>186</v>
      </c>
      <c r="E21" s="56"/>
      <c r="F21" s="53"/>
      <c r="G21" s="56">
        <v>9</v>
      </c>
      <c r="H21" s="53">
        <f>(VLOOKUP(G21,$AA$4:$AC$23,MATCH($G$4,$AA$3:$AC$3,0),0)-(VLOOKUP($G$3,$AA$4:$AC$23,MATCH($G$4,$AA$3:$AC$3,0),0)))</f>
        <v>2.5</v>
      </c>
      <c r="I21" s="56"/>
      <c r="J21" s="53"/>
      <c r="K21" s="56">
        <v>6</v>
      </c>
      <c r="L21" s="53">
        <f>(VLOOKUP(K21,$AA$4:$AC$23,MATCH($K$4,$AA$3:$AC$3,0),0)-(VLOOKUP($K$3,$AA$4:$AC$23,MATCH($K$4,$AA$3:$AC$3,0),0)))</f>
        <v>3</v>
      </c>
      <c r="M21" s="56"/>
      <c r="N21" s="53"/>
      <c r="O21" s="56"/>
      <c r="P21" s="53"/>
      <c r="Q21" s="56"/>
      <c r="R21" s="53"/>
      <c r="S21" s="56"/>
      <c r="T21" s="53"/>
      <c r="U21" s="56"/>
      <c r="V21" s="53">
        <v>0</v>
      </c>
      <c r="W21" s="54">
        <f>SUM(LARGE((H21,F21,J21,L21,N21,P21,R21,T21,V21),{1;2;3}))</f>
        <v>5.5</v>
      </c>
      <c r="X21" s="50" t="s">
        <v>209</v>
      </c>
      <c r="Y21" s="34"/>
      <c r="Z21" s="34"/>
      <c r="AA21" s="47">
        <v>18</v>
      </c>
      <c r="AB21" s="48">
        <v>3</v>
      </c>
      <c r="AC21" s="49">
        <v>1.5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U21" s="32"/>
      <c r="AV21" s="32"/>
    </row>
    <row r="22" spans="1:48" x14ac:dyDescent="0.3">
      <c r="A22" s="41">
        <v>17</v>
      </c>
      <c r="B22" s="50" t="s">
        <v>205</v>
      </c>
      <c r="C22" s="41">
        <v>2005</v>
      </c>
      <c r="D22" s="55" t="s">
        <v>10</v>
      </c>
      <c r="E22" s="56"/>
      <c r="F22" s="53"/>
      <c r="G22" s="56"/>
      <c r="H22" s="53"/>
      <c r="I22" s="56">
        <v>3</v>
      </c>
      <c r="J22" s="53">
        <f>(VLOOKUP(I22,$AA$4:$AC$23,MATCH($I$4,$AA$3:$AC$3,0),0)-(VLOOKUP($I$3,$AA$4:$AC$23,MATCH($I$4,$AA$3:$AC$3,0),0)))</f>
        <v>4</v>
      </c>
      <c r="K22" s="56"/>
      <c r="L22" s="53"/>
      <c r="M22" s="56"/>
      <c r="N22" s="53"/>
      <c r="O22" s="56"/>
      <c r="P22" s="53"/>
      <c r="Q22" s="56"/>
      <c r="R22" s="53"/>
      <c r="S22" s="56"/>
      <c r="T22" s="53">
        <v>0</v>
      </c>
      <c r="U22" s="56"/>
      <c r="V22" s="53">
        <v>0</v>
      </c>
      <c r="W22" s="54">
        <f>SUM(LARGE((H22,F22,J22,L22,N22,P22,R22,T22,V22),{1;2;3}))</f>
        <v>4</v>
      </c>
      <c r="X22" s="50" t="s">
        <v>205</v>
      </c>
      <c r="Y22" s="34"/>
      <c r="Z22" s="34"/>
      <c r="AA22" s="47">
        <v>19</v>
      </c>
      <c r="AB22" s="48">
        <v>2</v>
      </c>
      <c r="AC22" s="49">
        <v>1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U22" s="32"/>
      <c r="AV22" s="32"/>
    </row>
    <row r="23" spans="1:48" x14ac:dyDescent="0.3">
      <c r="A23" s="41">
        <v>18</v>
      </c>
      <c r="B23" s="50" t="s">
        <v>62</v>
      </c>
      <c r="C23" s="41">
        <v>2005</v>
      </c>
      <c r="D23" s="55" t="s">
        <v>11</v>
      </c>
      <c r="E23" s="56"/>
      <c r="F23" s="53"/>
      <c r="G23" s="56"/>
      <c r="H23" s="53"/>
      <c r="I23" s="56"/>
      <c r="J23" s="53"/>
      <c r="K23" s="56"/>
      <c r="L23" s="53"/>
      <c r="M23" s="56"/>
      <c r="N23" s="53"/>
      <c r="O23" s="56"/>
      <c r="P23" s="53"/>
      <c r="Q23" s="56"/>
      <c r="R23" s="53">
        <v>0</v>
      </c>
      <c r="S23" s="56"/>
      <c r="T23" s="53">
        <v>0</v>
      </c>
      <c r="U23" s="56">
        <v>6</v>
      </c>
      <c r="V23" s="53">
        <f>(VLOOKUP(U23,$AA$4:$AC$23,MATCH($U$4,$AA$3:$AC$3,0),0)-(VLOOKUP($U$3,$AA$4:$AC$23,MATCH($U$4,$AA$3:$AC$3,0),0)))</f>
        <v>3</v>
      </c>
      <c r="W23" s="54">
        <f>SUM(LARGE((H23,F23,J23,L23,N23,P23,R23,T23,V23),{1;2;3}))</f>
        <v>3</v>
      </c>
      <c r="X23" s="50" t="s">
        <v>62</v>
      </c>
      <c r="Y23" s="34"/>
      <c r="Z23" s="34"/>
      <c r="AA23" s="47">
        <v>20</v>
      </c>
      <c r="AB23" s="48">
        <v>1</v>
      </c>
      <c r="AC23" s="49">
        <v>0.5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Q23" s="32"/>
      <c r="AR23" s="32"/>
      <c r="AS23" s="32"/>
      <c r="AT23" s="32"/>
      <c r="AU23" s="32"/>
      <c r="AV23" s="32"/>
    </row>
    <row r="24" spans="1:48" x14ac:dyDescent="0.3">
      <c r="A24" s="41">
        <v>19</v>
      </c>
      <c r="B24" s="50" t="s">
        <v>211</v>
      </c>
      <c r="C24" s="41">
        <v>2008</v>
      </c>
      <c r="D24" s="55" t="s">
        <v>87</v>
      </c>
      <c r="E24" s="56"/>
      <c r="F24" s="53"/>
      <c r="G24" s="56">
        <v>11</v>
      </c>
      <c r="H24" s="53">
        <f>(VLOOKUP(G24,$AA$4:$AC$23,MATCH($G$4,$AA$3:$AC$3,0),0)-(VLOOKUP($G$3,$AA$4:$AC$23,MATCH($G$4,$AA$3:$AC$3,0),0)))</f>
        <v>1.5</v>
      </c>
      <c r="I24" s="56">
        <v>10</v>
      </c>
      <c r="J24" s="53">
        <f>(VLOOKUP(I24,$AA$4:$AC$23,MATCH($I$4,$AA$3:$AC$3,0),0)-(VLOOKUP($I$3,$AA$4:$AC$23,MATCH($I$4,$AA$3:$AC$3,0),0)))</f>
        <v>0.5</v>
      </c>
      <c r="K24" s="56"/>
      <c r="L24" s="53"/>
      <c r="M24" s="56"/>
      <c r="N24" s="53"/>
      <c r="O24" s="56">
        <v>5</v>
      </c>
      <c r="P24" s="53">
        <f>(VLOOKUP(O24,$AA$4:$AC$23,MATCH($O$4,$AA$3:$AC$3,0),0)-(VLOOKUP($O$3,$AA$4:$AC$23,MATCH($O$4,$AA$3:$AC$3,0),0)))</f>
        <v>0.5</v>
      </c>
      <c r="Q24" s="56"/>
      <c r="R24" s="53"/>
      <c r="S24" s="56">
        <v>5</v>
      </c>
      <c r="T24" s="53">
        <f>(VLOOKUP(S24,$AA$4:$AC$23,MATCH($S$4,$AA$3:$AC$3,0),0)-(VLOOKUP($S$3,$AA$4:$AC$23,MATCH($S$4,$AA$3:$AC$3,0),0)))</f>
        <v>1</v>
      </c>
      <c r="U24" s="56"/>
      <c r="V24" s="53"/>
      <c r="W24" s="54">
        <f>SUM(LARGE((H24,F24,J24,L24,N24,P24,R24,T24,V24),{1;2;3}))</f>
        <v>3</v>
      </c>
      <c r="X24" s="50" t="s">
        <v>211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Q24" s="32"/>
      <c r="AR24" s="32"/>
      <c r="AS24" s="32"/>
      <c r="AT24" s="32"/>
      <c r="AU24" s="32"/>
      <c r="AV24" s="32"/>
    </row>
    <row r="25" spans="1:48" x14ac:dyDescent="0.3">
      <c r="A25" s="41">
        <v>20</v>
      </c>
      <c r="B25" s="50" t="s">
        <v>212</v>
      </c>
      <c r="C25" s="41">
        <v>2006</v>
      </c>
      <c r="D25" s="55" t="s">
        <v>87</v>
      </c>
      <c r="E25" s="56"/>
      <c r="F25" s="53"/>
      <c r="G25" s="56">
        <v>12</v>
      </c>
      <c r="H25" s="53">
        <f>(VLOOKUP(G25,$AA$4:$AC$23,MATCH($G$4,$AA$3:$AC$3,0),0)-(VLOOKUP($G$3,$AA$4:$AC$23,MATCH($G$4,$AA$3:$AC$3,0),0)))</f>
        <v>1</v>
      </c>
      <c r="I25" s="56"/>
      <c r="J25" s="53"/>
      <c r="K25" s="56"/>
      <c r="L25" s="53"/>
      <c r="M25" s="56"/>
      <c r="N25" s="53"/>
      <c r="O25" s="56">
        <v>2</v>
      </c>
      <c r="P25" s="53">
        <f>(VLOOKUP(O25,$AA$4:$AC$23,MATCH($O$4,$AA$3:$AC$3,0),0)-(VLOOKUP($O$3,$AA$4:$AC$23,MATCH($O$4,$AA$3:$AC$3,0),0)))</f>
        <v>2</v>
      </c>
      <c r="Q25" s="56"/>
      <c r="R25" s="53"/>
      <c r="S25" s="56"/>
      <c r="T25" s="53"/>
      <c r="U25" s="56"/>
      <c r="V25" s="53">
        <v>0</v>
      </c>
      <c r="W25" s="54">
        <f>SUM(LARGE((H25,F25,J25,L25,N25,P25,R25,T25,V25),{1;2;3}))</f>
        <v>3</v>
      </c>
      <c r="X25" s="50" t="s">
        <v>212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Q25" s="32"/>
      <c r="AR25" s="32"/>
      <c r="AS25" s="32"/>
      <c r="AT25" s="32"/>
      <c r="AU25" s="32"/>
      <c r="AV25" s="32"/>
    </row>
    <row r="26" spans="1:48" x14ac:dyDescent="0.3">
      <c r="A26" s="41">
        <v>21</v>
      </c>
      <c r="B26" s="50" t="s">
        <v>63</v>
      </c>
      <c r="C26" s="41">
        <v>2006</v>
      </c>
      <c r="D26" s="55" t="s">
        <v>11</v>
      </c>
      <c r="E26" s="56"/>
      <c r="F26" s="53"/>
      <c r="G26" s="56"/>
      <c r="H26" s="53"/>
      <c r="I26" s="56"/>
      <c r="J26" s="53"/>
      <c r="K26" s="56"/>
      <c r="L26" s="53"/>
      <c r="M26" s="56"/>
      <c r="N26" s="53"/>
      <c r="O26" s="56"/>
      <c r="P26" s="53"/>
      <c r="Q26" s="56"/>
      <c r="R26" s="53">
        <v>0</v>
      </c>
      <c r="S26" s="56"/>
      <c r="T26" s="53">
        <v>0</v>
      </c>
      <c r="U26" s="56">
        <v>7</v>
      </c>
      <c r="V26" s="53">
        <f>(VLOOKUP(U26,$AA$4:$AC$23,MATCH($U$4,$AA$3:$AC$3,0),0)-(VLOOKUP($U$3,$AA$4:$AC$23,MATCH($U$4,$AA$3:$AC$3,0),0)))</f>
        <v>2.5</v>
      </c>
      <c r="W26" s="54">
        <f>SUM(LARGE((H26,F26,J26,L26,N26,P26,R26,T26,V26),{1;2;3}))</f>
        <v>2.5</v>
      </c>
      <c r="X26" s="50" t="s">
        <v>63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Q26" s="32"/>
      <c r="AR26" s="32"/>
      <c r="AS26" s="32"/>
      <c r="AT26" s="32"/>
      <c r="AU26" s="32"/>
      <c r="AV26" s="32"/>
    </row>
    <row r="27" spans="1:48" x14ac:dyDescent="0.3">
      <c r="A27" s="41">
        <v>22</v>
      </c>
      <c r="B27" s="50" t="s">
        <v>248</v>
      </c>
      <c r="C27" s="41">
        <v>2005</v>
      </c>
      <c r="D27" s="55" t="s">
        <v>87</v>
      </c>
      <c r="E27" s="56"/>
      <c r="F27" s="53"/>
      <c r="G27" s="56"/>
      <c r="H27" s="53"/>
      <c r="I27" s="56"/>
      <c r="J27" s="53"/>
      <c r="K27" s="56"/>
      <c r="L27" s="53"/>
      <c r="M27" s="56"/>
      <c r="N27" s="53"/>
      <c r="O27" s="56">
        <v>4</v>
      </c>
      <c r="P27" s="53">
        <f>(VLOOKUP(O27,$AA$4:$AC$23,MATCH($O$4,$AA$3:$AC$3,0),0)-(VLOOKUP($O$3,$AA$4:$AC$23,MATCH($O$4,$AA$3:$AC$3,0),0)))</f>
        <v>1</v>
      </c>
      <c r="Q27" s="56"/>
      <c r="R27" s="53"/>
      <c r="S27" s="56">
        <v>4</v>
      </c>
      <c r="T27" s="53">
        <f>(VLOOKUP(S27,$AA$4:$AC$23,MATCH($S$4,$AA$3:$AC$3,0),0)-(VLOOKUP($S$3,$AA$4:$AC$23,MATCH($S$4,$AA$3:$AC$3,0),0)))</f>
        <v>1.5</v>
      </c>
      <c r="U27" s="56"/>
      <c r="V27" s="53">
        <v>0</v>
      </c>
      <c r="W27" s="54">
        <f>SUM(LARGE((H27,F27,J27,L27,N27,P27,R27,T27,V27),{1;2;3}))</f>
        <v>2.5</v>
      </c>
      <c r="X27" s="50" t="s">
        <v>248</v>
      </c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Q27" s="32"/>
      <c r="AR27" s="32"/>
      <c r="AS27" s="32"/>
      <c r="AT27" s="32"/>
      <c r="AU27" s="32"/>
      <c r="AV27" s="32"/>
    </row>
    <row r="28" spans="1:48" x14ac:dyDescent="0.3">
      <c r="A28" s="41">
        <v>23</v>
      </c>
      <c r="B28" s="50" t="s">
        <v>198</v>
      </c>
      <c r="C28" s="41">
        <v>2004</v>
      </c>
      <c r="D28" s="55" t="s">
        <v>87</v>
      </c>
      <c r="E28" s="56"/>
      <c r="F28" s="53"/>
      <c r="G28" s="56"/>
      <c r="H28" s="53"/>
      <c r="I28" s="56">
        <v>9</v>
      </c>
      <c r="J28" s="53">
        <f>(VLOOKUP(I28,$AA$4:$AC$23,MATCH($I$4,$AA$3:$AC$3,0),0)-(VLOOKUP($I$3,$AA$4:$AC$23,MATCH($I$4,$AA$3:$AC$3,0),0)))</f>
        <v>1</v>
      </c>
      <c r="K28" s="56"/>
      <c r="L28" s="53"/>
      <c r="M28" s="56"/>
      <c r="N28" s="53"/>
      <c r="O28" s="56"/>
      <c r="P28" s="53"/>
      <c r="Q28" s="56"/>
      <c r="R28" s="53"/>
      <c r="S28" s="56"/>
      <c r="T28" s="53">
        <v>0</v>
      </c>
      <c r="U28" s="56"/>
      <c r="V28" s="53">
        <v>0</v>
      </c>
      <c r="W28" s="54">
        <f>SUM(LARGE((H28,F28,J28,L28,N28,P28,R28,T28,V28),{1;2;3}))</f>
        <v>1</v>
      </c>
      <c r="X28" s="50" t="s">
        <v>198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Q28" s="32"/>
      <c r="AR28" s="32"/>
      <c r="AS28" s="32"/>
      <c r="AT28" s="32"/>
      <c r="AU28" s="32"/>
      <c r="AV28" s="32"/>
    </row>
    <row r="29" spans="1:48" x14ac:dyDescent="0.3">
      <c r="A29" s="41">
        <v>24</v>
      </c>
      <c r="B29" s="50" t="s">
        <v>251</v>
      </c>
      <c r="C29" s="41">
        <v>2005</v>
      </c>
      <c r="D29" s="55" t="s">
        <v>236</v>
      </c>
      <c r="E29" s="56">
        <v>8</v>
      </c>
      <c r="F29" s="53">
        <f>(VLOOKUP(E29,$AA$4:$AC$23,MATCH($E$4,$AA$3:$AC$3,0),0)-(VLOOKUP($E$3,$AA$4:$AC$23,MATCH($E$4,$AA$3:$AC$3,0),0)))</f>
        <v>1</v>
      </c>
      <c r="G29" s="56"/>
      <c r="H29" s="53"/>
      <c r="I29" s="56"/>
      <c r="J29" s="53"/>
      <c r="K29" s="56"/>
      <c r="L29" s="53"/>
      <c r="M29" s="56"/>
      <c r="N29" s="53"/>
      <c r="O29" s="56"/>
      <c r="P29" s="53"/>
      <c r="Q29" s="56"/>
      <c r="R29" s="53"/>
      <c r="S29" s="56"/>
      <c r="T29" s="53">
        <v>0</v>
      </c>
      <c r="U29" s="56"/>
      <c r="V29" s="53">
        <v>0</v>
      </c>
      <c r="W29" s="54">
        <f>SUM(LARGE((H29,F29,J29,L29,N29,P29,R29,T29,V29),{1;2;3}))</f>
        <v>1</v>
      </c>
      <c r="X29" s="50" t="s">
        <v>251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Q29" s="32"/>
      <c r="AR29" s="32"/>
      <c r="AS29" s="32"/>
      <c r="AT29" s="32"/>
      <c r="AU29" s="32"/>
      <c r="AV29" s="32"/>
    </row>
    <row r="30" spans="1:48" x14ac:dyDescent="0.3">
      <c r="A30" s="41">
        <v>25</v>
      </c>
      <c r="B30" s="50" t="s">
        <v>213</v>
      </c>
      <c r="C30" s="41">
        <v>2004</v>
      </c>
      <c r="D30" s="55" t="s">
        <v>142</v>
      </c>
      <c r="E30" s="56"/>
      <c r="F30" s="53"/>
      <c r="G30" s="56">
        <v>13</v>
      </c>
      <c r="H30" s="53">
        <f>(VLOOKUP(G30,$AA$4:$AC$23,MATCH($G$4,$AA$3:$AC$3,0),0)-(VLOOKUP($G$3,$AA$4:$AC$23,MATCH($G$4,$AA$3:$AC$3,0),0)))</f>
        <v>0.5</v>
      </c>
      <c r="I30" s="56"/>
      <c r="J30" s="53"/>
      <c r="K30" s="56"/>
      <c r="L30" s="53"/>
      <c r="M30" s="56"/>
      <c r="N30" s="53"/>
      <c r="O30" s="56"/>
      <c r="P30" s="53"/>
      <c r="Q30" s="56"/>
      <c r="R30" s="53"/>
      <c r="S30" s="56"/>
      <c r="T30" s="53">
        <v>0</v>
      </c>
      <c r="U30" s="56"/>
      <c r="V30" s="53">
        <v>0</v>
      </c>
      <c r="W30" s="54">
        <f>SUM(LARGE((H30,F30,J30,L30,N30,P30,R30,T30,V30),{1;2;3}))</f>
        <v>0.5</v>
      </c>
      <c r="X30" s="50" t="s">
        <v>213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Q30" s="32"/>
      <c r="AR30" s="32"/>
      <c r="AS30" s="32"/>
      <c r="AT30" s="32"/>
      <c r="AU30" s="32"/>
      <c r="AV30" s="32"/>
    </row>
    <row r="31" spans="1:48" x14ac:dyDescent="0.3">
      <c r="A31" s="41">
        <v>26</v>
      </c>
      <c r="B31" s="50" t="s">
        <v>235</v>
      </c>
      <c r="C31" s="41"/>
      <c r="D31" s="55" t="s">
        <v>236</v>
      </c>
      <c r="E31" s="56"/>
      <c r="F31" s="53"/>
      <c r="G31" s="56"/>
      <c r="H31" s="53"/>
      <c r="I31" s="56"/>
      <c r="J31" s="53"/>
      <c r="K31" s="56">
        <v>11</v>
      </c>
      <c r="L31" s="53">
        <f>(VLOOKUP(K31,$AA$4:$AC$23,MATCH($K$4,$AA$3:$AC$3,0),0)-(VLOOKUP($K$3,$AA$4:$AC$23,MATCH($K$4,$AA$3:$AC$3,0),0)))</f>
        <v>0.5</v>
      </c>
      <c r="M31" s="56"/>
      <c r="N31" s="53"/>
      <c r="O31" s="56"/>
      <c r="P31" s="53"/>
      <c r="Q31" s="56"/>
      <c r="R31" s="53">
        <v>0</v>
      </c>
      <c r="S31" s="56"/>
      <c r="T31" s="53">
        <v>0</v>
      </c>
      <c r="U31" s="56"/>
      <c r="V31" s="53">
        <v>0</v>
      </c>
      <c r="W31" s="54">
        <f>SUM(LARGE((H31,F31,J31,L31,N31,P31,R31,T31,V31),{1;2;3}))</f>
        <v>0.5</v>
      </c>
      <c r="X31" s="50" t="s">
        <v>235</v>
      </c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Q31" s="32"/>
      <c r="AR31" s="32"/>
      <c r="AS31" s="32"/>
      <c r="AT31" s="32"/>
      <c r="AU31" s="32"/>
      <c r="AV31" s="32"/>
    </row>
    <row r="32" spans="1:48" x14ac:dyDescent="0.3">
      <c r="A32" s="41">
        <v>27</v>
      </c>
      <c r="B32" s="50" t="s">
        <v>246</v>
      </c>
      <c r="C32" s="41">
        <v>2007</v>
      </c>
      <c r="D32" s="55" t="s">
        <v>186</v>
      </c>
      <c r="E32" s="56"/>
      <c r="F32" s="53"/>
      <c r="G32" s="56"/>
      <c r="H32" s="53"/>
      <c r="I32" s="56"/>
      <c r="J32" s="53"/>
      <c r="K32" s="56"/>
      <c r="L32" s="53"/>
      <c r="M32" s="56">
        <v>5</v>
      </c>
      <c r="N32" s="53">
        <f>(VLOOKUP(M32,$AA$4:$AC$23,MATCH($M$4,$AA$3:$AC$3,0),0)-(VLOOKUP($M$3,$AA$4:$AC$23,MATCH($M$4,$AA$3:$AC$3,0),0)))</f>
        <v>0.5</v>
      </c>
      <c r="O32" s="56"/>
      <c r="P32" s="53"/>
      <c r="Q32" s="56"/>
      <c r="R32" s="53"/>
      <c r="S32" s="56"/>
      <c r="T32" s="53">
        <v>0</v>
      </c>
      <c r="U32" s="56"/>
      <c r="V32" s="53">
        <v>0</v>
      </c>
      <c r="W32" s="54">
        <f>SUM(LARGE((H32,F32,J32,L32,N32,P32,R32,T32,V32),{1;2;3}))</f>
        <v>0.5</v>
      </c>
      <c r="X32" s="50" t="s">
        <v>246</v>
      </c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Q32" s="32"/>
      <c r="AR32" s="32"/>
      <c r="AS32" s="32"/>
      <c r="AT32" s="32"/>
      <c r="AU32" s="32"/>
      <c r="AV32" s="32"/>
    </row>
    <row r="33" spans="2:48" x14ac:dyDescent="0.3">
      <c r="B33" s="59"/>
      <c r="C33" s="59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Q33" s="32"/>
      <c r="AR33" s="32"/>
      <c r="AS33" s="32"/>
      <c r="AT33" s="32"/>
      <c r="AU33" s="32"/>
      <c r="AV33" s="32"/>
    </row>
    <row r="34" spans="2:48" x14ac:dyDescent="0.3"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Q34" s="32"/>
      <c r="AR34" s="32"/>
      <c r="AS34" s="32"/>
      <c r="AT34" s="32"/>
      <c r="AU34" s="32"/>
      <c r="AV34" s="32"/>
    </row>
    <row r="35" spans="2:48" x14ac:dyDescent="0.3"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Q35" s="32"/>
      <c r="AR35" s="32"/>
      <c r="AS35" s="32"/>
      <c r="AT35" s="32"/>
      <c r="AU35" s="32"/>
      <c r="AV35" s="32"/>
    </row>
    <row r="36" spans="2:48" x14ac:dyDescent="0.3"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Q36" s="32"/>
      <c r="AR36" s="32"/>
      <c r="AS36" s="32"/>
      <c r="AT36" s="32"/>
      <c r="AU36" s="32"/>
      <c r="AV36" s="32"/>
    </row>
    <row r="37" spans="2:48" x14ac:dyDescent="0.3">
      <c r="W37" s="76" t="s">
        <v>273</v>
      </c>
      <c r="X37" s="76"/>
      <c r="Y37" s="76"/>
      <c r="Z37" s="76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Q37" s="32"/>
      <c r="AR37" s="32"/>
      <c r="AS37" s="32"/>
      <c r="AT37" s="32"/>
      <c r="AU37" s="32"/>
      <c r="AV37" s="32"/>
    </row>
    <row r="38" spans="2:48" x14ac:dyDescent="0.3">
      <c r="W38" s="76"/>
      <c r="X38" s="76"/>
      <c r="Y38" s="76"/>
      <c r="Z38" s="76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Q38" s="32"/>
      <c r="AR38" s="32"/>
      <c r="AS38" s="32"/>
      <c r="AT38" s="32"/>
      <c r="AU38" s="32"/>
      <c r="AV38" s="32"/>
    </row>
    <row r="39" spans="2:48" x14ac:dyDescent="0.3">
      <c r="W39" s="76"/>
      <c r="X39" s="76"/>
      <c r="Y39" s="76"/>
      <c r="Z39" s="76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Q39" s="32"/>
      <c r="AR39" s="32"/>
      <c r="AS39" s="32"/>
      <c r="AT39" s="32"/>
      <c r="AU39" s="32"/>
      <c r="AV39" s="32"/>
    </row>
    <row r="40" spans="2:48" x14ac:dyDescent="0.3"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Q40" s="32"/>
      <c r="AR40" s="32"/>
      <c r="AS40" s="32"/>
      <c r="AT40" s="32"/>
      <c r="AU40" s="32"/>
      <c r="AV40" s="32"/>
    </row>
    <row r="41" spans="2:48" x14ac:dyDescent="0.3"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Q41" s="32"/>
      <c r="AR41" s="32"/>
      <c r="AS41" s="32"/>
      <c r="AT41" s="32"/>
      <c r="AU41" s="32"/>
      <c r="AV41" s="32"/>
    </row>
    <row r="42" spans="2:48" x14ac:dyDescent="0.3">
      <c r="AT42" s="32"/>
      <c r="AU42" s="32"/>
      <c r="AV42" s="32"/>
    </row>
    <row r="43" spans="2:48" x14ac:dyDescent="0.3">
      <c r="AT43" s="32"/>
      <c r="AU43" s="32"/>
      <c r="AV43" s="32"/>
    </row>
    <row r="44" spans="2:48" x14ac:dyDescent="0.3">
      <c r="AT44" s="32"/>
      <c r="AU44" s="32"/>
      <c r="AV44" s="32"/>
    </row>
    <row r="45" spans="2:48" x14ac:dyDescent="0.3">
      <c r="AT45" s="32"/>
      <c r="AU45" s="32"/>
      <c r="AV45" s="32"/>
    </row>
    <row r="46" spans="2:48" x14ac:dyDescent="0.3">
      <c r="AT46" s="32"/>
      <c r="AU46" s="32"/>
      <c r="AV46" s="32"/>
    </row>
    <row r="47" spans="2:48" x14ac:dyDescent="0.3">
      <c r="AT47" s="32"/>
      <c r="AU47" s="32"/>
      <c r="AV47" s="32"/>
    </row>
    <row r="48" spans="2:48" x14ac:dyDescent="0.3">
      <c r="AT48" s="32"/>
      <c r="AU48" s="32"/>
      <c r="AV48" s="32"/>
    </row>
    <row r="49" spans="1:48" x14ac:dyDescent="0.3">
      <c r="AQ49" s="32"/>
      <c r="AR49" s="32"/>
      <c r="AS49" s="32"/>
      <c r="AT49" s="32"/>
      <c r="AU49" s="32"/>
      <c r="AV49" s="32"/>
    </row>
    <row r="50" spans="1:48" x14ac:dyDescent="0.3">
      <c r="AQ50" s="32"/>
      <c r="AR50" s="32"/>
      <c r="AS50" s="32"/>
      <c r="AT50" s="32"/>
      <c r="AU50" s="32"/>
      <c r="AV50" s="32"/>
    </row>
    <row r="51" spans="1:48" x14ac:dyDescent="0.3">
      <c r="AQ51" s="32"/>
      <c r="AR51" s="32"/>
      <c r="AS51" s="32"/>
      <c r="AT51" s="32"/>
      <c r="AU51" s="32"/>
      <c r="AV51" s="32"/>
    </row>
    <row r="52" spans="1:48" x14ac:dyDescent="0.3">
      <c r="AQ52" s="32"/>
      <c r="AR52" s="32"/>
      <c r="AS52" s="32"/>
      <c r="AT52" s="32"/>
      <c r="AU52" s="32"/>
      <c r="AV52" s="32"/>
    </row>
    <row r="53" spans="1:48" x14ac:dyDescent="0.3">
      <c r="AQ53" s="32"/>
      <c r="AR53" s="32"/>
      <c r="AS53" s="32"/>
      <c r="AT53" s="32"/>
      <c r="AU53" s="32"/>
      <c r="AV53" s="32"/>
    </row>
    <row r="54" spans="1:48" x14ac:dyDescent="0.3">
      <c r="AQ54" s="32"/>
      <c r="AR54" s="32"/>
      <c r="AS54" s="32"/>
      <c r="AT54" s="32"/>
      <c r="AU54" s="32"/>
      <c r="AV54" s="32"/>
    </row>
    <row r="55" spans="1:48" x14ac:dyDescent="0.3">
      <c r="AQ55" s="32"/>
      <c r="AR55" s="32"/>
      <c r="AS55" s="32"/>
      <c r="AT55" s="32"/>
      <c r="AU55" s="32"/>
      <c r="AV55" s="32"/>
    </row>
    <row r="56" spans="1:48" x14ac:dyDescent="0.3">
      <c r="AQ56" s="32"/>
      <c r="AR56" s="32"/>
      <c r="AS56" s="32"/>
      <c r="AT56" s="32"/>
      <c r="AU56" s="32"/>
      <c r="AV56" s="32"/>
    </row>
    <row r="57" spans="1:48" x14ac:dyDescent="0.3">
      <c r="AQ57" s="32"/>
      <c r="AR57" s="32"/>
      <c r="AS57" s="32"/>
      <c r="AT57" s="32"/>
      <c r="AU57" s="32"/>
      <c r="AV57" s="32"/>
    </row>
    <row r="58" spans="1:48" x14ac:dyDescent="0.3">
      <c r="AQ58" s="32"/>
      <c r="AR58" s="32"/>
      <c r="AS58" s="32"/>
      <c r="AT58" s="32"/>
      <c r="AU58" s="32"/>
      <c r="AV58" s="32"/>
    </row>
    <row r="59" spans="1:48" x14ac:dyDescent="0.3">
      <c r="AQ59" s="32"/>
      <c r="AR59" s="32"/>
      <c r="AS59" s="32"/>
      <c r="AT59" s="32"/>
      <c r="AU59" s="32"/>
      <c r="AV59" s="32"/>
    </row>
    <row r="60" spans="1:48" x14ac:dyDescent="0.3">
      <c r="AQ60" s="32"/>
      <c r="AR60" s="32"/>
      <c r="AS60" s="32"/>
      <c r="AT60" s="32"/>
      <c r="AU60" s="32"/>
      <c r="AV60" s="32"/>
    </row>
    <row r="61" spans="1:48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O61" s="29"/>
      <c r="AP61" s="29"/>
      <c r="AQ61" s="32"/>
      <c r="AR61" s="32"/>
      <c r="AS61" s="32"/>
      <c r="AT61" s="32"/>
      <c r="AU61" s="32"/>
      <c r="AV61" s="32"/>
    </row>
    <row r="62" spans="1:48" ht="18" x14ac:dyDescent="0.3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29"/>
      <c r="AO62" s="29"/>
      <c r="AP62" s="29"/>
      <c r="AQ62" s="32"/>
      <c r="AR62" s="32"/>
      <c r="AS62" s="32"/>
      <c r="AT62" s="32"/>
      <c r="AU62" s="32"/>
      <c r="AV62" s="32"/>
    </row>
  </sheetData>
  <sortState ref="B6:X32">
    <sortCondition descending="1" ref="W6:W32"/>
  </sortState>
  <mergeCells count="30">
    <mergeCell ref="O1:P1"/>
    <mergeCell ref="B3:D3"/>
    <mergeCell ref="E3:F3"/>
    <mergeCell ref="G3:H3"/>
    <mergeCell ref="I3:J3"/>
    <mergeCell ref="K3:L3"/>
    <mergeCell ref="M3:N3"/>
    <mergeCell ref="O3:P3"/>
    <mergeCell ref="E1:F1"/>
    <mergeCell ref="G1:H1"/>
    <mergeCell ref="I1:J1"/>
    <mergeCell ref="K1:L1"/>
    <mergeCell ref="M1:N1"/>
    <mergeCell ref="E2:F2"/>
    <mergeCell ref="A62:AM62"/>
    <mergeCell ref="G2:H2"/>
    <mergeCell ref="I2:J2"/>
    <mergeCell ref="K2:L2"/>
    <mergeCell ref="M2:N2"/>
    <mergeCell ref="O2:P2"/>
    <mergeCell ref="Q3:R3"/>
    <mergeCell ref="S3:T3"/>
    <mergeCell ref="U3:V3"/>
    <mergeCell ref="W37:Z39"/>
    <mergeCell ref="Q2:R2"/>
    <mergeCell ref="U1:V1"/>
    <mergeCell ref="U2:V2"/>
    <mergeCell ref="Q1:R1"/>
    <mergeCell ref="S1:T1"/>
    <mergeCell ref="S2:T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F994-CC2E-4C89-BB67-99DEA5A12842}">
  <dimension ref="A1:AV62"/>
  <sheetViews>
    <sheetView zoomScale="83" zoomScaleNormal="83" workbookViewId="0">
      <selection activeCell="W16" sqref="W16"/>
    </sheetView>
  </sheetViews>
  <sheetFormatPr defaultRowHeight="14.4" x14ac:dyDescent="0.3"/>
  <cols>
    <col min="2" max="2" width="23.109375" bestFit="1" customWidth="1"/>
    <col min="24" max="24" width="13.7773437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260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U1" s="72" t="s">
        <v>23</v>
      </c>
      <c r="V1" s="7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33</v>
      </c>
      <c r="C2" s="2"/>
      <c r="D2" s="2"/>
      <c r="E2" s="90" t="s">
        <v>41</v>
      </c>
      <c r="F2" s="91"/>
      <c r="G2" s="90" t="s">
        <v>41</v>
      </c>
      <c r="H2" s="91"/>
      <c r="I2" s="90" t="s">
        <v>41</v>
      </c>
      <c r="J2" s="91"/>
      <c r="K2" s="90" t="s">
        <v>41</v>
      </c>
      <c r="L2" s="91"/>
      <c r="M2" s="90" t="s">
        <v>41</v>
      </c>
      <c r="N2" s="91"/>
      <c r="O2" s="90" t="s">
        <v>41</v>
      </c>
      <c r="P2" s="91"/>
      <c r="Q2" s="90" t="s">
        <v>41</v>
      </c>
      <c r="R2" s="91"/>
      <c r="S2" s="90" t="s">
        <v>41</v>
      </c>
      <c r="T2" s="91"/>
      <c r="U2" s="80" t="s">
        <v>41</v>
      </c>
      <c r="V2" s="81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8</v>
      </c>
      <c r="F3" s="75"/>
      <c r="G3" s="75"/>
      <c r="H3" s="75"/>
      <c r="I3" s="75">
        <v>5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>
        <v>6</v>
      </c>
      <c r="V3" s="75"/>
      <c r="W3" s="89">
        <f>AVERAGE(E3,I3,U3,Q3)-1</f>
        <v>5.333333333333333</v>
      </c>
      <c r="X3" s="89"/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152</v>
      </c>
      <c r="C6" s="12">
        <v>2000</v>
      </c>
      <c r="D6" s="23" t="s">
        <v>10</v>
      </c>
      <c r="E6" s="20">
        <v>1</v>
      </c>
      <c r="F6" s="21">
        <f>(VLOOKUP(E6,$AA$4:$AC$23,MATCH($E$4,$AA$3:$AC$3,0),0)-(VLOOKUP($E$3,$AA$4:$AC$23,MATCH($E$4,$AA$3:$AC$3,0),0)))</f>
        <v>7</v>
      </c>
      <c r="G6" s="20"/>
      <c r="H6" s="21"/>
      <c r="I6" s="20">
        <v>1</v>
      </c>
      <c r="J6" s="21">
        <f>(VLOOKUP(I6,$AA$4:$AC$23,MATCH($I$4,$AA$3:$AC$3,0),0)-(VLOOKUP($I$3,$AA$4:$AC$23,MATCH($I$4,$AA$3:$AC$3,0),0)))</f>
        <v>2</v>
      </c>
      <c r="K6" s="20"/>
      <c r="L6" s="21"/>
      <c r="M6" s="20"/>
      <c r="N6" s="21"/>
      <c r="O6" s="20"/>
      <c r="P6" s="21"/>
      <c r="Q6" s="20"/>
      <c r="R6" s="21"/>
      <c r="S6" s="20"/>
      <c r="T6" s="21"/>
      <c r="U6" s="20">
        <v>1</v>
      </c>
      <c r="V6" s="21">
        <f>(VLOOKUP(U6,$AA$4:$AC$23,MATCH($U$4,$AA$3:$AC$3,0),0)-(VLOOKUP($U$3,$AA$4:$AC$23,MATCH($U$4,$AA$3:$AC$3,0),0)))</f>
        <v>2.5</v>
      </c>
      <c r="W6" s="22">
        <f>SUM(LARGE((H6,F6,J6,L6,N6,P6,R6,T6,V6),{1;2;3}))</f>
        <v>11.5</v>
      </c>
      <c r="X6" s="18" t="s">
        <v>152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153</v>
      </c>
      <c r="C7" s="12">
        <v>2000</v>
      </c>
      <c r="D7" s="23" t="s">
        <v>10</v>
      </c>
      <c r="E7" s="24">
        <v>3</v>
      </c>
      <c r="F7" s="21">
        <f>(VLOOKUP(E7,$AA$4:$AC$23,MATCH($E$4,$AA$3:$AC$3,0),0)-(VLOOKUP($E$3,$AA$4:$AC$23,MATCH($E$4,$AA$3:$AC$3,0),0)))</f>
        <v>5</v>
      </c>
      <c r="G7" s="24"/>
      <c r="H7" s="21"/>
      <c r="I7" s="24">
        <v>2</v>
      </c>
      <c r="J7" s="21">
        <f>(VLOOKUP(I7,$AA$4:$AC$23,MATCH($I$4,$AA$3:$AC$3,0),0)-(VLOOKUP($I$3,$AA$4:$AC$23,MATCH($I$4,$AA$3:$AC$3,0),0)))</f>
        <v>1.5</v>
      </c>
      <c r="K7" s="24"/>
      <c r="L7" s="21"/>
      <c r="M7" s="24"/>
      <c r="N7" s="21"/>
      <c r="O7" s="24"/>
      <c r="P7" s="21"/>
      <c r="Q7" s="24"/>
      <c r="R7" s="21"/>
      <c r="S7" s="24"/>
      <c r="T7" s="21"/>
      <c r="U7" s="24">
        <v>2</v>
      </c>
      <c r="V7" s="21">
        <f>(VLOOKUP(U7,$AA$4:$AC$23,MATCH($U$4,$AA$3:$AC$3,0),0)-(VLOOKUP($U$3,$AA$4:$AC$23,MATCH($U$4,$AA$3:$AC$3,0),0)))</f>
        <v>2</v>
      </c>
      <c r="W7" s="22">
        <f>SUM(LARGE((H7,F7,J7,L7,N7,P7,R7,T7,V7),{1;2;3}))</f>
        <v>8.5</v>
      </c>
      <c r="X7" s="18" t="s">
        <v>153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154</v>
      </c>
      <c r="C8" s="12">
        <v>2000</v>
      </c>
      <c r="D8" s="23" t="s">
        <v>10</v>
      </c>
      <c r="E8" s="24">
        <v>2</v>
      </c>
      <c r="F8" s="21">
        <f>(VLOOKUP(E8,$AA$4:$AC$23,MATCH($E$4,$AA$3:$AC$3,0),0)-(VLOOKUP($E$3,$AA$4:$AC$23,MATCH($E$4,$AA$3:$AC$3,0),0)))</f>
        <v>6</v>
      </c>
      <c r="G8" s="24"/>
      <c r="H8" s="21"/>
      <c r="I8" s="24">
        <v>3</v>
      </c>
      <c r="J8" s="21">
        <f>(VLOOKUP(I8,$AA$4:$AC$23,MATCH($I$4,$AA$3:$AC$3,0),0)-(VLOOKUP($I$3,$AA$4:$AC$23,MATCH($I$4,$AA$3:$AC$3,0),0)))</f>
        <v>1</v>
      </c>
      <c r="K8" s="24"/>
      <c r="L8" s="21"/>
      <c r="M8" s="24"/>
      <c r="N8" s="21"/>
      <c r="O8" s="24"/>
      <c r="P8" s="21"/>
      <c r="Q8" s="24"/>
      <c r="R8" s="21"/>
      <c r="S8" s="24"/>
      <c r="T8" s="21"/>
      <c r="U8" s="24">
        <v>4</v>
      </c>
      <c r="V8" s="21">
        <f>(VLOOKUP(U8,$AA$4:$AC$23,MATCH($U$4,$AA$3:$AC$3,0),0)-(VLOOKUP($U$3,$AA$4:$AC$23,MATCH($U$4,$AA$3:$AC$3,0),0)))</f>
        <v>1</v>
      </c>
      <c r="W8" s="22">
        <f>SUM(LARGE((H8,F8,J8,L8,N8,P8,R8,T8,V8),{1;2;3}))</f>
        <v>8</v>
      </c>
      <c r="X8" s="18" t="s">
        <v>154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156</v>
      </c>
      <c r="C9" s="12">
        <v>2000</v>
      </c>
      <c r="D9" s="23" t="s">
        <v>87</v>
      </c>
      <c r="E9" s="24">
        <v>5</v>
      </c>
      <c r="F9" s="21">
        <f>(VLOOKUP(E9,$AA$4:$AC$23,MATCH($E$4,$AA$3:$AC$3,0),0)-(VLOOKUP($E$3,$AA$4:$AC$23,MATCH($E$4,$AA$3:$AC$3,0),0)))</f>
        <v>3</v>
      </c>
      <c r="G9" s="24"/>
      <c r="H9" s="21"/>
      <c r="I9" s="24">
        <v>4</v>
      </c>
      <c r="J9" s="21">
        <f>(VLOOKUP(I9,$AA$4:$AC$23,MATCH($I$4,$AA$3:$AC$3,0),0)-(VLOOKUP($I$3,$AA$4:$AC$23,MATCH($I$4,$AA$3:$AC$3,0),0)))</f>
        <v>0.5</v>
      </c>
      <c r="K9" s="24"/>
      <c r="L9" s="21"/>
      <c r="M9" s="24"/>
      <c r="N9" s="21"/>
      <c r="O9" s="24"/>
      <c r="P9" s="21"/>
      <c r="Q9" s="24"/>
      <c r="R9" s="21"/>
      <c r="S9" s="24"/>
      <c r="T9" s="21"/>
      <c r="U9" s="24">
        <v>3</v>
      </c>
      <c r="V9" s="21">
        <f>(VLOOKUP(U9,$AA$4:$AC$23,MATCH($U$4,$AA$3:$AC$3,0),0)-(VLOOKUP($U$3,$AA$4:$AC$23,MATCH($U$4,$AA$3:$AC$3,0),0)))</f>
        <v>1.5</v>
      </c>
      <c r="W9" s="22">
        <f>SUM(LARGE((H9,F9,J9,L9,N9,P9,R9,T9,V9),{1;2;3}))</f>
        <v>5</v>
      </c>
      <c r="X9" s="18" t="s">
        <v>156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157</v>
      </c>
      <c r="C10" s="12">
        <v>1999</v>
      </c>
      <c r="D10" s="23" t="s">
        <v>43</v>
      </c>
      <c r="E10" s="24">
        <v>6</v>
      </c>
      <c r="F10" s="21">
        <f>(VLOOKUP(E10,$AA$4:$AC$23,MATCH($E$4,$AA$3:$AC$3,0),0)-(VLOOKUP($E$3,$AA$4:$AC$23,MATCH($E$4,$AA$3:$AC$3,0),0)))</f>
        <v>2</v>
      </c>
      <c r="G10" s="24"/>
      <c r="H10" s="21"/>
      <c r="I10" s="24"/>
      <c r="J10" s="21"/>
      <c r="K10" s="24"/>
      <c r="L10" s="21"/>
      <c r="M10" s="24"/>
      <c r="N10" s="21"/>
      <c r="O10" s="24"/>
      <c r="P10" s="21">
        <v>0</v>
      </c>
      <c r="Q10" s="24"/>
      <c r="R10" s="21"/>
      <c r="S10" s="24"/>
      <c r="T10" s="21"/>
      <c r="U10" s="24">
        <v>5</v>
      </c>
      <c r="V10" s="21">
        <f>(VLOOKUP(U10,$AA$4:$AC$23,MATCH($U$4,$AA$3:$AC$3,0),0)-(VLOOKUP($U$3,$AA$4:$AC$23,MATCH($U$4,$AA$3:$AC$3,0),0)))</f>
        <v>0.5</v>
      </c>
      <c r="W10" s="22">
        <f>SUM(LARGE((H10,F10,J10,L10,N10,P10,R10,T10,V10),{1;2;3}))</f>
        <v>2.5</v>
      </c>
      <c r="X10" s="18" t="s">
        <v>157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88</v>
      </c>
      <c r="C11" s="12">
        <v>2002</v>
      </c>
      <c r="D11" s="23" t="s">
        <v>96</v>
      </c>
      <c r="E11" s="24">
        <v>7</v>
      </c>
      <c r="F11" s="21">
        <f>(VLOOKUP(E11,$AA$4:$AC$23,MATCH($E$4,$AA$3:$AC$3,0),0)-(VLOOKUP($E$3,$AA$4:$AC$23,MATCH($E$4,$AA$3:$AC$3,0),0)))</f>
        <v>1</v>
      </c>
      <c r="G11" s="24"/>
      <c r="H11" s="21"/>
      <c r="I11" s="24"/>
      <c r="J11" s="21"/>
      <c r="K11" s="24"/>
      <c r="L11" s="21"/>
      <c r="M11" s="24"/>
      <c r="N11" s="21"/>
      <c r="O11" s="24"/>
      <c r="P11" s="21">
        <v>0</v>
      </c>
      <c r="Q11" s="24"/>
      <c r="R11" s="21"/>
      <c r="S11" s="24"/>
      <c r="T11" s="21">
        <v>0</v>
      </c>
      <c r="U11" s="24"/>
      <c r="V11" s="21"/>
      <c r="W11" s="22">
        <f>SUM(LARGE((H11,F11,J11,L11,N11,P11,R11,T11,V11),{1;2;3}))</f>
        <v>1</v>
      </c>
      <c r="X11" s="18" t="s">
        <v>88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23:48" x14ac:dyDescent="0.3"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23:48" x14ac:dyDescent="0.3"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23:48" x14ac:dyDescent="0.3"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23:48" x14ac:dyDescent="0.3"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23:48" x14ac:dyDescent="0.3"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23:48" x14ac:dyDescent="0.3"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23:48" x14ac:dyDescent="0.3"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23:48" x14ac:dyDescent="0.3"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23:48" x14ac:dyDescent="0.3"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23:48" x14ac:dyDescent="0.3"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23:48" x14ac:dyDescent="0.3"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23:48" x14ac:dyDescent="0.3">
      <c r="W28" s="76" t="s">
        <v>273</v>
      </c>
      <c r="X28" s="76"/>
      <c r="Y28" s="76"/>
      <c r="Z28" s="7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23:48" x14ac:dyDescent="0.3">
      <c r="W29" s="76"/>
      <c r="X29" s="76"/>
      <c r="Y29" s="76"/>
      <c r="Z29" s="76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23:48" x14ac:dyDescent="0.3">
      <c r="W30" s="76"/>
      <c r="X30" s="76"/>
      <c r="Y30" s="76"/>
      <c r="Z30" s="76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23:48" x14ac:dyDescent="0.3"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23:48" x14ac:dyDescent="0.3"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5:48" x14ac:dyDescent="0.3"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5:48" x14ac:dyDescent="0.3"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5:48" x14ac:dyDescent="0.3"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5:48" x14ac:dyDescent="0.3"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5:48" x14ac:dyDescent="0.3"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5:48" x14ac:dyDescent="0.3"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5:48" x14ac:dyDescent="0.3"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5:48" x14ac:dyDescent="0.3"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5:48" x14ac:dyDescent="0.3"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5:48" x14ac:dyDescent="0.3">
      <c r="AT42" s="25"/>
      <c r="AU42" s="25"/>
      <c r="AV42" s="25"/>
    </row>
    <row r="43" spans="25:48" x14ac:dyDescent="0.3">
      <c r="AT43" s="25"/>
      <c r="AU43" s="25"/>
      <c r="AV43" s="25"/>
    </row>
    <row r="44" spans="25:48" x14ac:dyDescent="0.3">
      <c r="AT44" s="25"/>
      <c r="AU44" s="25"/>
      <c r="AV44" s="25"/>
    </row>
    <row r="45" spans="25:48" x14ac:dyDescent="0.3">
      <c r="AT45" s="25"/>
      <c r="AU45" s="25"/>
      <c r="AV45" s="25"/>
    </row>
    <row r="46" spans="25:48" x14ac:dyDescent="0.3">
      <c r="AT46" s="25"/>
      <c r="AU46" s="25"/>
      <c r="AV46" s="25"/>
    </row>
    <row r="47" spans="25:48" x14ac:dyDescent="0.3">
      <c r="AT47" s="25"/>
      <c r="AU47" s="25"/>
      <c r="AV47" s="25"/>
    </row>
    <row r="48" spans="25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11">
    <sortCondition descending="1" ref="W6:W11"/>
  </sortState>
  <mergeCells count="31">
    <mergeCell ref="O1:P1"/>
    <mergeCell ref="B3:D3"/>
    <mergeCell ref="E3:F3"/>
    <mergeCell ref="G3:H3"/>
    <mergeCell ref="I3:J3"/>
    <mergeCell ref="K3:L3"/>
    <mergeCell ref="M3:N3"/>
    <mergeCell ref="O3:P3"/>
    <mergeCell ref="E1:F1"/>
    <mergeCell ref="G1:H1"/>
    <mergeCell ref="I1:J1"/>
    <mergeCell ref="K1:L1"/>
    <mergeCell ref="M1:N1"/>
    <mergeCell ref="E2:F2"/>
    <mergeCell ref="A62:AM62"/>
    <mergeCell ref="G2:H2"/>
    <mergeCell ref="I2:J2"/>
    <mergeCell ref="K2:L2"/>
    <mergeCell ref="M2:N2"/>
    <mergeCell ref="O2:P2"/>
    <mergeCell ref="Q3:R3"/>
    <mergeCell ref="S3:T3"/>
    <mergeCell ref="U3:V3"/>
    <mergeCell ref="W3:X3"/>
    <mergeCell ref="W28:Z30"/>
    <mergeCell ref="Q2:R2"/>
    <mergeCell ref="U1:V1"/>
    <mergeCell ref="U2:V2"/>
    <mergeCell ref="Q1:R1"/>
    <mergeCell ref="S1:T1"/>
    <mergeCell ref="S2:T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C23CF-D004-4357-9ECC-8782EA9F6559}">
  <dimension ref="A1:AV62"/>
  <sheetViews>
    <sheetView zoomScale="86" zoomScaleNormal="86" workbookViewId="0">
      <selection activeCell="Q28" sqref="Q28"/>
    </sheetView>
  </sheetViews>
  <sheetFormatPr defaultRowHeight="14.4" x14ac:dyDescent="0.3"/>
  <cols>
    <col min="2" max="2" width="26.88671875" bestFit="1" customWidth="1"/>
    <col min="24" max="24" width="17.8867187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260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U1" s="72" t="s">
        <v>23</v>
      </c>
      <c r="V1" s="7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34</v>
      </c>
      <c r="C2" s="2"/>
      <c r="D2" s="2"/>
      <c r="E2" s="90" t="s">
        <v>41</v>
      </c>
      <c r="F2" s="91"/>
      <c r="G2" s="90" t="s">
        <v>41</v>
      </c>
      <c r="H2" s="91"/>
      <c r="I2" s="90" t="s">
        <v>41</v>
      </c>
      <c r="J2" s="91"/>
      <c r="K2" s="90" t="s">
        <v>41</v>
      </c>
      <c r="L2" s="91"/>
      <c r="M2" s="90" t="s">
        <v>41</v>
      </c>
      <c r="N2" s="91"/>
      <c r="O2" s="90" t="s">
        <v>41</v>
      </c>
      <c r="P2" s="91"/>
      <c r="Q2" s="90" t="s">
        <v>41</v>
      </c>
      <c r="R2" s="91"/>
      <c r="S2" s="90" t="s">
        <v>41</v>
      </c>
      <c r="T2" s="91"/>
      <c r="U2" s="90" t="s">
        <v>41</v>
      </c>
      <c r="V2" s="91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37</v>
      </c>
      <c r="F3" s="75"/>
      <c r="G3" s="75"/>
      <c r="H3" s="75"/>
      <c r="I3" s="75">
        <v>8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>
        <v>9</v>
      </c>
      <c r="V3" s="75"/>
      <c r="W3" s="75">
        <f>AVERAGE(E3,I3,Q3,U3)-1</f>
        <v>17</v>
      </c>
      <c r="X3" s="75"/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158</v>
      </c>
      <c r="C6" s="12">
        <v>1993</v>
      </c>
      <c r="D6" s="19" t="s">
        <v>10</v>
      </c>
      <c r="E6" s="20">
        <v>2</v>
      </c>
      <c r="F6" s="21">
        <f>(VLOOKUP(E6,$AA$4:$AC$23,MATCH($E$4,$AA$3:$AC$3,0),0))</f>
        <v>19</v>
      </c>
      <c r="G6" s="20"/>
      <c r="H6" s="21"/>
      <c r="I6" s="20"/>
      <c r="J6" s="21"/>
      <c r="K6" s="20"/>
      <c r="L6" s="21"/>
      <c r="M6" s="20"/>
      <c r="N6" s="21">
        <v>0</v>
      </c>
      <c r="O6" s="20"/>
      <c r="P6" s="21">
        <v>0</v>
      </c>
      <c r="Q6" s="20"/>
      <c r="R6" s="21"/>
      <c r="S6" s="20"/>
      <c r="T6" s="21">
        <v>0</v>
      </c>
      <c r="U6" s="20">
        <v>1</v>
      </c>
      <c r="V6" s="21">
        <f>(VLOOKUP(U6,$AA$4:$AC$23,MATCH($U$4,$AA$3:$AC$3,0),0)-(VLOOKUP($U$3,$AA$4:$AC$23,MATCH($U$4,$AA$3:$AC$3,0),0)))</f>
        <v>4</v>
      </c>
      <c r="W6" s="22">
        <f>SUM(LARGE((H6,F6,J6,L6,N6,P6,R6,T6,V6),{1;2;3}))</f>
        <v>23</v>
      </c>
      <c r="X6" s="18" t="s">
        <v>158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161</v>
      </c>
      <c r="C7" s="12">
        <v>1996</v>
      </c>
      <c r="D7" s="23" t="s">
        <v>162</v>
      </c>
      <c r="E7" s="24">
        <v>1</v>
      </c>
      <c r="F7" s="21">
        <f>(VLOOKUP(E7,$AA$4:$AC$23,MATCH($E$4,$AA$3:$AC$3,0),0))</f>
        <v>20</v>
      </c>
      <c r="G7" s="24"/>
      <c r="H7" s="21"/>
      <c r="I7" s="24"/>
      <c r="J7" s="21"/>
      <c r="K7" s="24"/>
      <c r="L7" s="21"/>
      <c r="M7" s="24"/>
      <c r="N7" s="21">
        <v>0</v>
      </c>
      <c r="O7" s="24"/>
      <c r="P7" s="21">
        <v>0</v>
      </c>
      <c r="Q7" s="24"/>
      <c r="R7" s="21"/>
      <c r="S7" s="24"/>
      <c r="T7" s="21">
        <v>0</v>
      </c>
      <c r="U7" s="24">
        <v>3</v>
      </c>
      <c r="V7" s="21">
        <f>(VLOOKUP(U7,$AA$4:$AC$23,MATCH($U$4,$AA$3:$AC$3,0),0)-(VLOOKUP($U$3,$AA$4:$AC$23,MATCH($U$4,$AA$3:$AC$3,0),0)))</f>
        <v>3</v>
      </c>
      <c r="W7" s="22">
        <f>SUM(LARGE((H7,F7,J7,L7,N7,P7,R7,T7,V7),{1;2;3}))</f>
        <v>23</v>
      </c>
      <c r="X7" s="18" t="s">
        <v>161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159</v>
      </c>
      <c r="C8" s="12">
        <v>1981</v>
      </c>
      <c r="D8" s="23" t="s">
        <v>160</v>
      </c>
      <c r="E8" s="24">
        <v>3</v>
      </c>
      <c r="F8" s="21">
        <f>(VLOOKUP(E8,$AA$4:$AC$23,MATCH($E$4,$AA$3:$AC$3,0),0))</f>
        <v>18</v>
      </c>
      <c r="G8" s="24"/>
      <c r="H8" s="21"/>
      <c r="I8" s="24"/>
      <c r="J8" s="21"/>
      <c r="K8" s="24"/>
      <c r="L8" s="21"/>
      <c r="M8" s="24"/>
      <c r="N8" s="21">
        <v>0</v>
      </c>
      <c r="O8" s="24"/>
      <c r="P8" s="21">
        <v>0</v>
      </c>
      <c r="Q8" s="24"/>
      <c r="R8" s="21"/>
      <c r="S8" s="24"/>
      <c r="T8" s="21">
        <v>0</v>
      </c>
      <c r="U8" s="20">
        <v>2</v>
      </c>
      <c r="V8" s="21">
        <f>(VLOOKUP(U8,$AA$4:$AC$23,MATCH($U$4,$AA$3:$AC$3,0),0)-(VLOOKUP($U$3,$AA$4:$AC$23,MATCH($U$4,$AA$3:$AC$3,0),0)))</f>
        <v>3.5</v>
      </c>
      <c r="W8" s="22">
        <f>SUM(LARGE((H8,F8,J8,L8,N8,P8,R8,T8,V8),{1;2;3}))</f>
        <v>21.5</v>
      </c>
      <c r="X8" s="18" t="s">
        <v>159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163</v>
      </c>
      <c r="C9" s="12">
        <v>1994</v>
      </c>
      <c r="D9" s="23" t="s">
        <v>162</v>
      </c>
      <c r="E9" s="24">
        <v>6</v>
      </c>
      <c r="F9" s="21">
        <f>(VLOOKUP(E9,$AA$4:$AC$23,MATCH($E$4,$AA$3:$AC$3,0),0))</f>
        <v>15</v>
      </c>
      <c r="G9" s="24"/>
      <c r="H9" s="21"/>
      <c r="I9" s="24">
        <v>5</v>
      </c>
      <c r="J9" s="21">
        <f>(VLOOKUP(I9,$AA$4:$AC$23,MATCH($I$4,$AA$3:$AC$3,0),0)-(VLOOKUP($I$3,$AA$4:$AC$23,MATCH($I$4,$AA$3:$AC$3,0),0)))</f>
        <v>1.5</v>
      </c>
      <c r="K9" s="24"/>
      <c r="L9" s="21"/>
      <c r="M9" s="24"/>
      <c r="N9" s="21">
        <v>0</v>
      </c>
      <c r="O9" s="24"/>
      <c r="P9" s="21">
        <v>0</v>
      </c>
      <c r="Q9" s="24"/>
      <c r="R9" s="21"/>
      <c r="S9" s="24"/>
      <c r="T9" s="21">
        <v>0</v>
      </c>
      <c r="U9" s="24">
        <v>4</v>
      </c>
      <c r="V9" s="21">
        <f>(VLOOKUP(U9,$AA$4:$AC$23,MATCH($U$4,$AA$3:$AC$3,0),0)-(VLOOKUP($U$3,$AA$4:$AC$23,MATCH($U$4,$AA$3:$AC$3,0),0)))</f>
        <v>2.5</v>
      </c>
      <c r="W9" s="22">
        <f>SUM(LARGE((H9,F9,J9,L9,N9,P9,R9,T9,V9),{1;2;3}))</f>
        <v>19</v>
      </c>
      <c r="X9" s="18" t="s">
        <v>163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164</v>
      </c>
      <c r="C10" s="12">
        <v>1996</v>
      </c>
      <c r="D10" s="23" t="s">
        <v>162</v>
      </c>
      <c r="E10" s="24">
        <v>12</v>
      </c>
      <c r="F10" s="21">
        <f>(VLOOKUP(E10,$AA$4:$AC$23,MATCH($E$4,$AA$3:$AC$3,0),0))</f>
        <v>9</v>
      </c>
      <c r="G10" s="24"/>
      <c r="H10" s="21"/>
      <c r="I10" s="24">
        <v>1</v>
      </c>
      <c r="J10" s="21">
        <f>(VLOOKUP(I10,$AA$4:$AC$23,MATCH($I$4,$AA$3:$AC$3,0),0)-(VLOOKUP($I$3,$AA$4:$AC$23,MATCH($I$4,$AA$3:$AC$3,0),0)))</f>
        <v>3.5</v>
      </c>
      <c r="K10" s="24"/>
      <c r="L10" s="21"/>
      <c r="M10" s="24"/>
      <c r="N10" s="21">
        <v>0</v>
      </c>
      <c r="O10" s="24"/>
      <c r="P10" s="21">
        <v>0</v>
      </c>
      <c r="Q10" s="24"/>
      <c r="R10" s="21"/>
      <c r="S10" s="24"/>
      <c r="T10" s="21">
        <v>0</v>
      </c>
      <c r="U10" s="20">
        <v>5</v>
      </c>
      <c r="V10" s="21">
        <f>(VLOOKUP(U10,$AA$4:$AC$23,MATCH($U$4,$AA$3:$AC$3,0),0)-(VLOOKUP($U$3,$AA$4:$AC$23,MATCH($U$4,$AA$3:$AC$3,0),0)))</f>
        <v>2</v>
      </c>
      <c r="W10" s="22">
        <f>SUM(LARGE((H10,F10,J10,L10,N10,P10,R10,T10,V10),{1;2;3}))</f>
        <v>14.5</v>
      </c>
      <c r="X10" s="18" t="s">
        <v>164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263</v>
      </c>
      <c r="C11" s="12">
        <v>1979</v>
      </c>
      <c r="D11" s="23" t="s">
        <v>10</v>
      </c>
      <c r="E11" s="24">
        <v>9</v>
      </c>
      <c r="F11" s="21">
        <f>(VLOOKUP(E11,$AA$4:$AC$23,MATCH($E$4,$AA$3:$AC$3,0),0))</f>
        <v>12</v>
      </c>
      <c r="G11" s="24"/>
      <c r="H11" s="21"/>
      <c r="I11" s="24"/>
      <c r="J11" s="21"/>
      <c r="K11" s="24"/>
      <c r="L11" s="21"/>
      <c r="M11" s="24"/>
      <c r="N11" s="21">
        <v>0</v>
      </c>
      <c r="O11" s="24"/>
      <c r="P11" s="21">
        <v>0</v>
      </c>
      <c r="Q11" s="24"/>
      <c r="R11" s="21"/>
      <c r="S11" s="24"/>
      <c r="T11" s="21">
        <v>0</v>
      </c>
      <c r="U11" s="24"/>
      <c r="V11" s="21"/>
      <c r="W11" s="22">
        <f>SUM(LARGE((H11,F11,J11,L11,N11,P11,R11,T11,V11),{1;2;3}))</f>
        <v>12</v>
      </c>
      <c r="X11" s="18" t="s">
        <v>263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233</v>
      </c>
      <c r="C12" s="12">
        <v>1989</v>
      </c>
      <c r="D12" s="23" t="s">
        <v>10</v>
      </c>
      <c r="E12" s="24">
        <v>10</v>
      </c>
      <c r="F12" s="21">
        <f>(VLOOKUP(E12,$AA$4:$AC$23,MATCH($E$4,$AA$3:$AC$3,0),0))</f>
        <v>11</v>
      </c>
      <c r="G12" s="24"/>
      <c r="H12" s="21"/>
      <c r="I12" s="24">
        <v>7</v>
      </c>
      <c r="J12" s="21">
        <f>(VLOOKUP(I12,$AA$4:$AC$23,MATCH($I$4,$AA$3:$AC$3,0),0)-(VLOOKUP($I$3,$AA$4:$AC$23,MATCH($I$4,$AA$3:$AC$3,0),0)))</f>
        <v>0.5</v>
      </c>
      <c r="K12" s="24"/>
      <c r="L12" s="21"/>
      <c r="M12" s="24"/>
      <c r="N12" s="21">
        <v>0</v>
      </c>
      <c r="O12" s="24"/>
      <c r="P12" s="21">
        <v>0</v>
      </c>
      <c r="Q12" s="24"/>
      <c r="R12" s="21"/>
      <c r="S12" s="24"/>
      <c r="T12" s="21">
        <v>0</v>
      </c>
      <c r="U12" s="20"/>
      <c r="V12" s="21"/>
      <c r="W12" s="22">
        <f>SUM(LARGE((H12,F12,J12,L12,N12,P12,R12,T12,V12),{1;2;3}))</f>
        <v>11.5</v>
      </c>
      <c r="X12" s="18" t="s">
        <v>233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8</v>
      </c>
      <c r="B13" s="18" t="s">
        <v>264</v>
      </c>
      <c r="C13" s="12">
        <v>2000</v>
      </c>
      <c r="D13" s="23" t="s">
        <v>10</v>
      </c>
      <c r="E13" s="24">
        <v>15</v>
      </c>
      <c r="F13" s="21">
        <f>(VLOOKUP(E13,$AA$4:$AC$23,MATCH($E$4,$AA$3:$AC$3,0),0))</f>
        <v>6</v>
      </c>
      <c r="G13" s="24"/>
      <c r="H13" s="21"/>
      <c r="I13" s="24"/>
      <c r="J13" s="21"/>
      <c r="K13" s="24"/>
      <c r="L13" s="21"/>
      <c r="M13" s="24"/>
      <c r="N13" s="21">
        <v>0</v>
      </c>
      <c r="O13" s="24"/>
      <c r="P13" s="21">
        <v>0</v>
      </c>
      <c r="Q13" s="24"/>
      <c r="R13" s="21"/>
      <c r="S13" s="24"/>
      <c r="T13" s="21">
        <v>0</v>
      </c>
      <c r="U13" s="24"/>
      <c r="V13" s="21"/>
      <c r="W13" s="22">
        <f>SUM(LARGE((H13,F13,J13,L13,N13,P13,R13,T13,V13),{1;2;3}))</f>
        <v>6</v>
      </c>
      <c r="X13" s="18" t="s">
        <v>264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9</v>
      </c>
      <c r="B14" s="18" t="s">
        <v>265</v>
      </c>
      <c r="C14" s="12">
        <v>1993</v>
      </c>
      <c r="D14" s="23" t="s">
        <v>10</v>
      </c>
      <c r="E14" s="24">
        <v>16</v>
      </c>
      <c r="F14" s="21">
        <f>(VLOOKUP(E14,$AA$4:$AC$23,MATCH($E$4,$AA$3:$AC$3,0),0))</f>
        <v>5</v>
      </c>
      <c r="G14" s="24"/>
      <c r="H14" s="21"/>
      <c r="I14" s="24"/>
      <c r="J14" s="21"/>
      <c r="K14" s="24"/>
      <c r="L14" s="21"/>
      <c r="M14" s="24"/>
      <c r="N14" s="21">
        <v>0</v>
      </c>
      <c r="O14" s="24"/>
      <c r="P14" s="21">
        <v>0</v>
      </c>
      <c r="Q14" s="24"/>
      <c r="R14" s="21"/>
      <c r="S14" s="24"/>
      <c r="T14" s="21">
        <v>0</v>
      </c>
      <c r="U14" s="20"/>
      <c r="V14" s="21"/>
      <c r="W14" s="22">
        <f>SUM(LARGE((H14,F14,J14,L14,N14,P14,R14,T14,V14),{1;2;3}))</f>
        <v>5</v>
      </c>
      <c r="X14" s="18" t="s">
        <v>265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10</v>
      </c>
      <c r="B15" s="18" t="s">
        <v>166</v>
      </c>
      <c r="C15" s="12">
        <v>1993</v>
      </c>
      <c r="D15" s="23" t="s">
        <v>10</v>
      </c>
      <c r="E15" s="24"/>
      <c r="F15" s="21"/>
      <c r="G15" s="24"/>
      <c r="H15" s="21"/>
      <c r="I15" s="24">
        <v>2</v>
      </c>
      <c r="J15" s="21">
        <f>(VLOOKUP(I15,$AA$4:$AC$23,MATCH($I$4,$AA$3:$AC$3,0),0)-(VLOOKUP($I$3,$AA$4:$AC$23,MATCH($I$4,$AA$3:$AC$3,0),0)))</f>
        <v>3</v>
      </c>
      <c r="K15" s="24"/>
      <c r="L15" s="21"/>
      <c r="M15" s="24"/>
      <c r="N15" s="21">
        <v>0</v>
      </c>
      <c r="O15" s="24"/>
      <c r="P15" s="21">
        <v>0</v>
      </c>
      <c r="Q15" s="24"/>
      <c r="R15" s="21"/>
      <c r="S15" s="24"/>
      <c r="T15" s="21">
        <v>0</v>
      </c>
      <c r="U15" s="24">
        <v>7</v>
      </c>
      <c r="V15" s="21">
        <f>(VLOOKUP(U15,$AA$4:$AC$23,MATCH($U$4,$AA$3:$AC$3,0),0)-(VLOOKUP($U$3,$AA$4:$AC$23,MATCH($U$4,$AA$3:$AC$3,0),0)))</f>
        <v>1</v>
      </c>
      <c r="W15" s="22">
        <f>SUM(LARGE((H15,F15,J15,L15,N15,P15,R15,T15,V15),{1;2;3}))</f>
        <v>4</v>
      </c>
      <c r="X15" s="18" t="s">
        <v>166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11</v>
      </c>
      <c r="B16" s="18" t="s">
        <v>266</v>
      </c>
      <c r="C16" s="12">
        <v>1994</v>
      </c>
      <c r="D16" s="23" t="s">
        <v>10</v>
      </c>
      <c r="E16" s="24">
        <v>17</v>
      </c>
      <c r="F16" s="21">
        <f>(VLOOKUP(E16,$AA$4:$AC$23,MATCH($E$4,$AA$3:$AC$3,0),0))</f>
        <v>4</v>
      </c>
      <c r="G16" s="24"/>
      <c r="H16" s="21"/>
      <c r="I16" s="24"/>
      <c r="J16" s="21"/>
      <c r="K16" s="24"/>
      <c r="L16" s="21"/>
      <c r="M16" s="24"/>
      <c r="N16" s="21">
        <v>0</v>
      </c>
      <c r="O16" s="24"/>
      <c r="P16" s="21">
        <v>0</v>
      </c>
      <c r="Q16" s="24"/>
      <c r="R16" s="21"/>
      <c r="S16" s="24"/>
      <c r="T16" s="21">
        <v>0</v>
      </c>
      <c r="U16" s="24"/>
      <c r="V16" s="21"/>
      <c r="W16" s="22">
        <f>SUM(LARGE((H16,F16,J16,L16,N16,P16,R16,T16,V16),{1;2;3}))</f>
        <v>4</v>
      </c>
      <c r="X16" s="18" t="s">
        <v>266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12</v>
      </c>
      <c r="B17" s="18" t="s">
        <v>267</v>
      </c>
      <c r="C17" s="12">
        <v>2000</v>
      </c>
      <c r="D17" s="23" t="s">
        <v>10</v>
      </c>
      <c r="E17" s="24">
        <v>18</v>
      </c>
      <c r="F17" s="21">
        <f>(VLOOKUP(E17,$AA$4:$AC$23,MATCH($E$4,$AA$3:$AC$3,0),0))</f>
        <v>3</v>
      </c>
      <c r="G17" s="24"/>
      <c r="H17" s="21"/>
      <c r="I17" s="24"/>
      <c r="J17" s="21"/>
      <c r="K17" s="24"/>
      <c r="L17" s="21"/>
      <c r="M17" s="24"/>
      <c r="N17" s="21">
        <v>0</v>
      </c>
      <c r="O17" s="24"/>
      <c r="P17" s="21">
        <v>0</v>
      </c>
      <c r="Q17" s="24"/>
      <c r="R17" s="21"/>
      <c r="S17" s="24"/>
      <c r="T17" s="21">
        <v>0</v>
      </c>
      <c r="U17" s="24"/>
      <c r="V17" s="21"/>
      <c r="W17" s="22">
        <f>SUM(LARGE((H17,F17,J17,L17,N17,P17,R17,T17,V17),{1;2;3}))</f>
        <v>3</v>
      </c>
      <c r="X17" s="18" t="s">
        <v>267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13</v>
      </c>
      <c r="B18" s="18" t="s">
        <v>165</v>
      </c>
      <c r="C18" s="12">
        <v>2000</v>
      </c>
      <c r="D18" s="23" t="s">
        <v>11</v>
      </c>
      <c r="E18" s="24">
        <v>26</v>
      </c>
      <c r="F18" s="21"/>
      <c r="G18" s="24"/>
      <c r="H18" s="21"/>
      <c r="I18" s="24"/>
      <c r="J18" s="21"/>
      <c r="K18" s="24"/>
      <c r="L18" s="21"/>
      <c r="M18" s="24"/>
      <c r="N18" s="21">
        <v>0</v>
      </c>
      <c r="O18" s="24"/>
      <c r="P18" s="21">
        <v>0</v>
      </c>
      <c r="Q18" s="24"/>
      <c r="R18" s="21"/>
      <c r="S18" s="24"/>
      <c r="T18" s="21">
        <v>0</v>
      </c>
      <c r="U18" s="24">
        <v>6</v>
      </c>
      <c r="V18" s="21">
        <f>(VLOOKUP(U18,$AA$4:$AC$23,MATCH($U$4,$AA$3:$AC$3,0),0)-(VLOOKUP($U$3,$AA$4:$AC$23,MATCH($U$4,$AA$3:$AC$3,0),0)))</f>
        <v>1.5</v>
      </c>
      <c r="W18" s="22">
        <f>SUM(LARGE((H18,F18,J18,L18,N18,P18,R18,T18,V18),{1;2;3}))</f>
        <v>1.5</v>
      </c>
      <c r="X18" s="18" t="s">
        <v>165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14</v>
      </c>
      <c r="B19" s="18" t="s">
        <v>167</v>
      </c>
      <c r="C19" s="12">
        <v>1997</v>
      </c>
      <c r="D19" s="23" t="s">
        <v>96</v>
      </c>
      <c r="E19" s="24">
        <v>34</v>
      </c>
      <c r="F19" s="21"/>
      <c r="G19" s="24"/>
      <c r="H19" s="21"/>
      <c r="I19" s="24"/>
      <c r="J19" s="21"/>
      <c r="K19" s="24"/>
      <c r="L19" s="21"/>
      <c r="M19" s="24"/>
      <c r="N19" s="21">
        <v>0</v>
      </c>
      <c r="O19" s="24"/>
      <c r="P19" s="21">
        <v>0</v>
      </c>
      <c r="Q19" s="24"/>
      <c r="R19" s="21"/>
      <c r="S19" s="24"/>
      <c r="T19" s="21">
        <v>0</v>
      </c>
      <c r="U19" s="24">
        <v>8</v>
      </c>
      <c r="V19" s="21">
        <f>(VLOOKUP(U19,$AA$4:$AC$23,MATCH($U$4,$AA$3:$AC$3,0),0)-(VLOOKUP($U$3,$AA$4:$AC$23,MATCH($U$4,$AA$3:$AC$3,0),0)))</f>
        <v>0.5</v>
      </c>
      <c r="W19" s="22">
        <f>SUM(LARGE((H19,F19,J19,L19,N19,P19,R19,T19,V19),{1;2;3}))</f>
        <v>0.5</v>
      </c>
      <c r="X19" s="18" t="s">
        <v>167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15</v>
      </c>
      <c r="B20" s="18" t="s">
        <v>108</v>
      </c>
      <c r="C20" s="12">
        <v>2001</v>
      </c>
      <c r="D20" s="23" t="s">
        <v>11</v>
      </c>
      <c r="E20" s="24">
        <v>23</v>
      </c>
      <c r="F20" s="21"/>
      <c r="G20" s="24"/>
      <c r="H20" s="21"/>
      <c r="I20" s="24"/>
      <c r="J20" s="21"/>
      <c r="K20" s="24"/>
      <c r="L20" s="21"/>
      <c r="M20" s="24"/>
      <c r="N20" s="21">
        <v>0</v>
      </c>
      <c r="O20" s="24"/>
      <c r="P20" s="21">
        <v>0</v>
      </c>
      <c r="Q20" s="24"/>
      <c r="R20" s="21"/>
      <c r="S20" s="24"/>
      <c r="T20" s="21">
        <v>0</v>
      </c>
      <c r="U20" s="24"/>
      <c r="V20" s="21"/>
      <c r="W20" s="22">
        <f>SUM(LARGE((H20,F20,J20,L20,N20,P20,R20,T20,V20),{1;2;3}))</f>
        <v>0</v>
      </c>
      <c r="X20" s="18" t="s">
        <v>108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A21" s="12">
        <v>16</v>
      </c>
      <c r="B21" s="18" t="s">
        <v>171</v>
      </c>
      <c r="C21" s="12">
        <v>2000</v>
      </c>
      <c r="D21" s="23" t="s">
        <v>11</v>
      </c>
      <c r="E21" s="24">
        <v>24</v>
      </c>
      <c r="F21" s="21"/>
      <c r="G21" s="24"/>
      <c r="H21" s="21"/>
      <c r="I21" s="24"/>
      <c r="J21" s="21"/>
      <c r="K21" s="24"/>
      <c r="L21" s="21"/>
      <c r="M21" s="24"/>
      <c r="N21" s="21">
        <v>0</v>
      </c>
      <c r="O21" s="24"/>
      <c r="P21" s="21">
        <v>0</v>
      </c>
      <c r="Q21" s="24"/>
      <c r="R21" s="21"/>
      <c r="S21" s="24"/>
      <c r="T21" s="21">
        <v>0</v>
      </c>
      <c r="U21" s="24"/>
      <c r="V21" s="21"/>
      <c r="W21" s="22">
        <f>SUM(LARGE((H21,F21,J21,L21,N21,P21,R21,T21,V21),{1;2;3}))</f>
        <v>0</v>
      </c>
      <c r="X21" s="18" t="s">
        <v>171</v>
      </c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A22" s="12">
        <v>17</v>
      </c>
      <c r="B22" s="18" t="s">
        <v>170</v>
      </c>
      <c r="C22" s="12">
        <v>2001</v>
      </c>
      <c r="D22" s="23" t="s">
        <v>43</v>
      </c>
      <c r="E22" s="24">
        <v>25</v>
      </c>
      <c r="F22" s="21"/>
      <c r="G22" s="24"/>
      <c r="H22" s="21"/>
      <c r="I22" s="24"/>
      <c r="J22" s="21"/>
      <c r="K22" s="24"/>
      <c r="L22" s="21"/>
      <c r="M22" s="24"/>
      <c r="N22" s="21">
        <v>0</v>
      </c>
      <c r="O22" s="24"/>
      <c r="P22" s="21">
        <v>0</v>
      </c>
      <c r="Q22" s="24"/>
      <c r="R22" s="21"/>
      <c r="S22" s="24"/>
      <c r="T22" s="21">
        <v>0</v>
      </c>
      <c r="U22" s="24"/>
      <c r="V22" s="21"/>
      <c r="W22" s="22">
        <f>SUM(LARGE((H22,F22,J22,L22,N22,P22,R22,T22,V22),{1;2;3}))</f>
        <v>0</v>
      </c>
      <c r="X22" s="18" t="s">
        <v>170</v>
      </c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A23" s="12">
        <v>18</v>
      </c>
      <c r="B23" s="18" t="s">
        <v>269</v>
      </c>
      <c r="C23" s="12">
        <v>2000</v>
      </c>
      <c r="D23" s="23" t="s">
        <v>11</v>
      </c>
      <c r="E23" s="24">
        <v>27</v>
      </c>
      <c r="F23" s="21"/>
      <c r="G23" s="24"/>
      <c r="H23" s="21"/>
      <c r="I23" s="24"/>
      <c r="J23" s="21"/>
      <c r="K23" s="24"/>
      <c r="L23" s="21"/>
      <c r="M23" s="24"/>
      <c r="N23" s="21">
        <v>0</v>
      </c>
      <c r="O23" s="24"/>
      <c r="P23" s="21">
        <v>0</v>
      </c>
      <c r="Q23" s="24"/>
      <c r="R23" s="21"/>
      <c r="S23" s="24"/>
      <c r="T23" s="21">
        <v>0</v>
      </c>
      <c r="U23" s="24"/>
      <c r="V23" s="21"/>
      <c r="W23" s="22">
        <f>SUM(LARGE((H23,F23,J23,L23,N23,P23,R23,T23,V23),{1;2;3}))</f>
        <v>0</v>
      </c>
      <c r="X23" s="18" t="s">
        <v>269</v>
      </c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A24" s="12">
        <v>19</v>
      </c>
      <c r="B24" s="18" t="s">
        <v>106</v>
      </c>
      <c r="C24" s="12">
        <v>2001</v>
      </c>
      <c r="D24" s="23" t="s">
        <v>10</v>
      </c>
      <c r="E24" s="24">
        <v>28</v>
      </c>
      <c r="F24" s="21"/>
      <c r="G24" s="24"/>
      <c r="H24" s="21"/>
      <c r="I24" s="24"/>
      <c r="J24" s="21"/>
      <c r="K24" s="24"/>
      <c r="L24" s="21"/>
      <c r="M24" s="24"/>
      <c r="N24" s="21">
        <v>0</v>
      </c>
      <c r="O24" s="24"/>
      <c r="P24" s="21">
        <v>0</v>
      </c>
      <c r="Q24" s="24"/>
      <c r="R24" s="21"/>
      <c r="S24" s="24"/>
      <c r="T24" s="21">
        <v>0</v>
      </c>
      <c r="U24" s="24"/>
      <c r="V24" s="21"/>
      <c r="W24" s="22">
        <f>SUM(LARGE((H24,F24,J24,L24,N24,P24,R24,T24,V24),{1;2;3}))</f>
        <v>0</v>
      </c>
      <c r="X24" s="18" t="s">
        <v>106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A25" s="12">
        <v>20</v>
      </c>
      <c r="B25" s="18" t="s">
        <v>169</v>
      </c>
      <c r="C25" s="12">
        <v>2000</v>
      </c>
      <c r="D25" s="23" t="s">
        <v>87</v>
      </c>
      <c r="E25" s="24">
        <v>29</v>
      </c>
      <c r="F25" s="21"/>
      <c r="G25" s="24"/>
      <c r="H25" s="21"/>
      <c r="I25" s="24"/>
      <c r="J25" s="21"/>
      <c r="K25" s="24"/>
      <c r="L25" s="21"/>
      <c r="M25" s="24"/>
      <c r="N25" s="21">
        <v>0</v>
      </c>
      <c r="O25" s="24"/>
      <c r="P25" s="21">
        <v>0</v>
      </c>
      <c r="Q25" s="24"/>
      <c r="R25" s="21"/>
      <c r="S25" s="24"/>
      <c r="T25" s="21">
        <v>0</v>
      </c>
      <c r="U25" s="24"/>
      <c r="V25" s="21"/>
      <c r="W25" s="22">
        <f>SUM(LARGE((H25,F25,J25,L25,N25,P25,R25,T25,V25),{1;2;3}))</f>
        <v>0</v>
      </c>
      <c r="X25" s="18" t="s">
        <v>169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A26" s="12">
        <v>21</v>
      </c>
      <c r="B26" s="18" t="s">
        <v>268</v>
      </c>
      <c r="C26" s="12">
        <v>1998</v>
      </c>
      <c r="D26" s="23" t="s">
        <v>87</v>
      </c>
      <c r="E26" s="24">
        <v>30</v>
      </c>
      <c r="F26" s="21"/>
      <c r="G26" s="24"/>
      <c r="H26" s="21"/>
      <c r="I26" s="24"/>
      <c r="J26" s="21"/>
      <c r="K26" s="24"/>
      <c r="L26" s="21"/>
      <c r="M26" s="24"/>
      <c r="N26" s="21">
        <v>0</v>
      </c>
      <c r="O26" s="24"/>
      <c r="P26" s="21">
        <v>0</v>
      </c>
      <c r="Q26" s="24"/>
      <c r="R26" s="21"/>
      <c r="S26" s="24"/>
      <c r="T26" s="21">
        <v>0</v>
      </c>
      <c r="U26" s="24"/>
      <c r="V26" s="21"/>
      <c r="W26" s="22">
        <f>SUM(LARGE((H26,F26,J26,L26,N26,P26,R26,T26,V26),{1;2;3}))</f>
        <v>0</v>
      </c>
      <c r="X26" s="18" t="s">
        <v>268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A27" s="12">
        <v>22</v>
      </c>
      <c r="B27" s="18" t="s">
        <v>172</v>
      </c>
      <c r="C27" s="12">
        <v>2000</v>
      </c>
      <c r="D27" s="23" t="s">
        <v>10</v>
      </c>
      <c r="E27" s="24">
        <v>31</v>
      </c>
      <c r="F27" s="21"/>
      <c r="G27" s="24"/>
      <c r="H27" s="21"/>
      <c r="I27" s="24"/>
      <c r="J27" s="21"/>
      <c r="K27" s="24"/>
      <c r="L27" s="21"/>
      <c r="M27" s="24"/>
      <c r="N27" s="21">
        <v>0</v>
      </c>
      <c r="O27" s="24"/>
      <c r="P27" s="21">
        <v>0</v>
      </c>
      <c r="Q27" s="24"/>
      <c r="R27" s="21"/>
      <c r="S27" s="24"/>
      <c r="T27" s="21">
        <v>0</v>
      </c>
      <c r="U27" s="24"/>
      <c r="V27" s="21"/>
      <c r="W27" s="22">
        <f>SUM(LARGE((H27,F27,J27,L27,N27,P27,R27,T27,V27),{1;2;3}))</f>
        <v>0</v>
      </c>
      <c r="X27" s="18" t="s">
        <v>172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A28" s="12">
        <v>23</v>
      </c>
      <c r="B28" s="18" t="s">
        <v>110</v>
      </c>
      <c r="C28" s="12">
        <v>2001</v>
      </c>
      <c r="D28" s="23" t="s">
        <v>189</v>
      </c>
      <c r="E28" s="24">
        <v>32</v>
      </c>
      <c r="F28" s="21"/>
      <c r="G28" s="24"/>
      <c r="H28" s="21"/>
      <c r="I28" s="24"/>
      <c r="J28" s="21"/>
      <c r="K28" s="24"/>
      <c r="L28" s="21"/>
      <c r="M28" s="24"/>
      <c r="N28" s="21">
        <v>0</v>
      </c>
      <c r="O28" s="24"/>
      <c r="P28" s="21">
        <v>0</v>
      </c>
      <c r="Q28" s="24"/>
      <c r="R28" s="21"/>
      <c r="S28" s="24"/>
      <c r="T28" s="21">
        <v>0</v>
      </c>
      <c r="U28" s="24"/>
      <c r="V28" s="21"/>
      <c r="W28" s="22">
        <f>SUM(LARGE((H28,F28,J28,L28,N28,P28,R28,T28,V28),{1;2;3}))</f>
        <v>0</v>
      </c>
      <c r="X28" s="18" t="s">
        <v>110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A29" s="12">
        <v>24</v>
      </c>
      <c r="B29" s="18" t="s">
        <v>178</v>
      </c>
      <c r="C29" s="12">
        <v>2001</v>
      </c>
      <c r="D29" s="23" t="s">
        <v>43</v>
      </c>
      <c r="E29" s="24">
        <v>33</v>
      </c>
      <c r="F29" s="21"/>
      <c r="G29" s="24"/>
      <c r="H29" s="21"/>
      <c r="I29" s="24"/>
      <c r="J29" s="21"/>
      <c r="K29" s="24"/>
      <c r="L29" s="21"/>
      <c r="M29" s="24"/>
      <c r="N29" s="21">
        <v>0</v>
      </c>
      <c r="O29" s="24"/>
      <c r="P29" s="21">
        <v>0</v>
      </c>
      <c r="Q29" s="24"/>
      <c r="R29" s="21"/>
      <c r="S29" s="24"/>
      <c r="T29" s="21">
        <v>0</v>
      </c>
      <c r="U29" s="24"/>
      <c r="V29" s="21"/>
      <c r="W29" s="22">
        <f>SUM(LARGE((H29,F29,J29,L29,N29,P29,R29,T29,V29),{1;2;3}))</f>
        <v>0</v>
      </c>
      <c r="X29" s="18" t="s">
        <v>178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A30" s="12">
        <v>25</v>
      </c>
      <c r="B30" s="18" t="s">
        <v>119</v>
      </c>
      <c r="C30" s="12">
        <v>2002</v>
      </c>
      <c r="D30" s="23" t="s">
        <v>10</v>
      </c>
      <c r="E30" s="24">
        <v>35</v>
      </c>
      <c r="F30" s="21"/>
      <c r="G30" s="24"/>
      <c r="H30" s="21"/>
      <c r="I30" s="24"/>
      <c r="J30" s="21"/>
      <c r="K30" s="24"/>
      <c r="L30" s="21"/>
      <c r="M30" s="24"/>
      <c r="N30" s="21">
        <v>0</v>
      </c>
      <c r="O30" s="24"/>
      <c r="P30" s="21">
        <v>0</v>
      </c>
      <c r="Q30" s="24"/>
      <c r="R30" s="21"/>
      <c r="S30" s="24"/>
      <c r="T30" s="21">
        <v>0</v>
      </c>
      <c r="U30" s="24"/>
      <c r="V30" s="21"/>
      <c r="W30" s="22">
        <f>SUM(LARGE((H30,F30,J30,L30,N30,P30,R30,T30,V30),{1;2;3}))</f>
        <v>0</v>
      </c>
      <c r="X30" s="18" t="s">
        <v>119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A31" s="12">
        <v>26</v>
      </c>
      <c r="B31" s="18" t="s">
        <v>239</v>
      </c>
      <c r="C31" s="12">
        <v>2003</v>
      </c>
      <c r="D31" s="23" t="s">
        <v>43</v>
      </c>
      <c r="E31" s="24">
        <v>36</v>
      </c>
      <c r="F31" s="21"/>
      <c r="G31" s="24"/>
      <c r="H31" s="21"/>
      <c r="I31" s="24"/>
      <c r="J31" s="21"/>
      <c r="K31" s="24"/>
      <c r="L31" s="21"/>
      <c r="M31" s="24"/>
      <c r="N31" s="21">
        <v>0</v>
      </c>
      <c r="O31" s="24"/>
      <c r="P31" s="21">
        <v>0</v>
      </c>
      <c r="Q31" s="24"/>
      <c r="R31" s="21"/>
      <c r="S31" s="24"/>
      <c r="T31" s="21">
        <v>0</v>
      </c>
      <c r="U31" s="24"/>
      <c r="V31" s="21"/>
      <c r="W31" s="22">
        <f>SUM(LARGE((H31,F31,J31,L31,N31,P31,R31,T31,V31),{1;2;3}))</f>
        <v>0</v>
      </c>
      <c r="X31" s="18" t="s">
        <v>239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5:48" x14ac:dyDescent="0.3"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5:48" x14ac:dyDescent="0.3"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5:48" x14ac:dyDescent="0.3"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5:48" x14ac:dyDescent="0.3">
      <c r="Y36" s="76" t="s">
        <v>273</v>
      </c>
      <c r="Z36" s="76"/>
      <c r="AA36" s="76"/>
      <c r="AB36" s="7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5:48" x14ac:dyDescent="0.3">
      <c r="Y37" s="76"/>
      <c r="Z37" s="76"/>
      <c r="AA37" s="76"/>
      <c r="AB37" s="76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5:48" x14ac:dyDescent="0.3">
      <c r="Y38" s="76"/>
      <c r="Z38" s="76"/>
      <c r="AA38" s="76"/>
      <c r="AB38" s="76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5:48" x14ac:dyDescent="0.3"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5:48" x14ac:dyDescent="0.3"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5:48" x14ac:dyDescent="0.3"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5:48" x14ac:dyDescent="0.3">
      <c r="AT42" s="25"/>
      <c r="AU42" s="25"/>
      <c r="AV42" s="25"/>
    </row>
    <row r="43" spans="25:48" x14ac:dyDescent="0.3">
      <c r="AT43" s="25"/>
      <c r="AU43" s="25"/>
      <c r="AV43" s="25"/>
    </row>
    <row r="44" spans="25:48" x14ac:dyDescent="0.3">
      <c r="AT44" s="25"/>
      <c r="AU44" s="25"/>
      <c r="AV44" s="25"/>
    </row>
    <row r="45" spans="25:48" x14ac:dyDescent="0.3">
      <c r="AT45" s="25"/>
      <c r="AU45" s="25"/>
      <c r="AV45" s="25"/>
    </row>
    <row r="46" spans="25:48" x14ac:dyDescent="0.3">
      <c r="AT46" s="25"/>
      <c r="AU46" s="25"/>
      <c r="AV46" s="25"/>
    </row>
    <row r="47" spans="25:48" x14ac:dyDescent="0.3">
      <c r="AT47" s="25"/>
      <c r="AU47" s="25"/>
      <c r="AV47" s="25"/>
    </row>
    <row r="48" spans="25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31">
    <sortCondition descending="1" ref="W6:W31"/>
  </sortState>
  <mergeCells count="31">
    <mergeCell ref="O1:P1"/>
    <mergeCell ref="B3:D3"/>
    <mergeCell ref="E3:F3"/>
    <mergeCell ref="G3:H3"/>
    <mergeCell ref="I3:J3"/>
    <mergeCell ref="K3:L3"/>
    <mergeCell ref="M3:N3"/>
    <mergeCell ref="O3:P3"/>
    <mergeCell ref="E1:F1"/>
    <mergeCell ref="G1:H1"/>
    <mergeCell ref="I1:J1"/>
    <mergeCell ref="K1:L1"/>
    <mergeCell ref="M1:N1"/>
    <mergeCell ref="E2:F2"/>
    <mergeCell ref="A62:AM62"/>
    <mergeCell ref="G2:H2"/>
    <mergeCell ref="I2:J2"/>
    <mergeCell ref="K2:L2"/>
    <mergeCell ref="M2:N2"/>
    <mergeCell ref="O2:P2"/>
    <mergeCell ref="Q3:R3"/>
    <mergeCell ref="S3:T3"/>
    <mergeCell ref="U3:V3"/>
    <mergeCell ref="W3:X3"/>
    <mergeCell ref="Y36:AB38"/>
    <mergeCell ref="Q2:R2"/>
    <mergeCell ref="U1:V1"/>
    <mergeCell ref="U2:V2"/>
    <mergeCell ref="Q1:R1"/>
    <mergeCell ref="S1:T1"/>
    <mergeCell ref="S2:T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F06D-6512-426C-B9A0-825B3009A73A}">
  <dimension ref="A1:AV62"/>
  <sheetViews>
    <sheetView zoomScale="79" zoomScaleNormal="79" workbookViewId="0">
      <selection activeCell="L33" sqref="L33"/>
    </sheetView>
  </sheetViews>
  <sheetFormatPr defaultRowHeight="14.4" x14ac:dyDescent="0.3"/>
  <cols>
    <col min="2" max="2" width="23.5546875" bestFit="1" customWidth="1"/>
    <col min="4" max="4" width="6.5546875" customWidth="1"/>
    <col min="24" max="24" width="15.10937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260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U1" s="72" t="s">
        <v>23</v>
      </c>
      <c r="V1" s="7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35</v>
      </c>
      <c r="C2" s="2"/>
      <c r="D2" s="2"/>
      <c r="E2" s="90" t="s">
        <v>41</v>
      </c>
      <c r="F2" s="91"/>
      <c r="G2" s="90" t="s">
        <v>41</v>
      </c>
      <c r="H2" s="91"/>
      <c r="I2" s="90" t="s">
        <v>41</v>
      </c>
      <c r="J2" s="91"/>
      <c r="K2" s="90" t="s">
        <v>41</v>
      </c>
      <c r="L2" s="91"/>
      <c r="M2" s="90" t="s">
        <v>41</v>
      </c>
      <c r="N2" s="91"/>
      <c r="O2" s="90" t="s">
        <v>41</v>
      </c>
      <c r="P2" s="91"/>
      <c r="Q2" s="90" t="s">
        <v>41</v>
      </c>
      <c r="R2" s="91"/>
      <c r="S2" s="90" t="s">
        <v>41</v>
      </c>
      <c r="T2" s="91"/>
      <c r="U2" s="90" t="s">
        <v>41</v>
      </c>
      <c r="V2" s="91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18</v>
      </c>
      <c r="F3" s="75"/>
      <c r="G3" s="75"/>
      <c r="H3" s="75"/>
      <c r="I3" s="75">
        <v>20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>
        <v>21</v>
      </c>
      <c r="V3" s="75"/>
      <c r="W3" s="89">
        <f>AVERAGE(E3,I3,U3)-1</f>
        <v>18.666666666666668</v>
      </c>
      <c r="X3" s="89"/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150</v>
      </c>
      <c r="C6" s="12">
        <v>1988</v>
      </c>
      <c r="D6" s="19" t="s">
        <v>10</v>
      </c>
      <c r="E6" s="20">
        <v>4</v>
      </c>
      <c r="F6" s="21">
        <f>(VLOOKUP(E6,$AA$4:$AC$23,MATCH($E$4,$AA$3:$AC$3,0),0)-(VLOOKUP($E$3,$AA$4:$AC$23,MATCH($E$4,$AA$3:$AC$3,0),0)))</f>
        <v>14</v>
      </c>
      <c r="G6" s="20"/>
      <c r="H6" s="21"/>
      <c r="I6" s="20">
        <v>1</v>
      </c>
      <c r="J6" s="21">
        <f>(VLOOKUP(I6,$AA$4:$AC$23,MATCH($I$4,$AA$3:$AC$3,0),0)-(VLOOKUP($I$3,$AA$4:$AC$23,MATCH($I$4,$AA$3:$AC$3,0),0)))</f>
        <v>9.5</v>
      </c>
      <c r="K6" s="20"/>
      <c r="L6" s="21"/>
      <c r="M6" s="20"/>
      <c r="N6" s="21"/>
      <c r="O6" s="20"/>
      <c r="P6" s="21">
        <v>0</v>
      </c>
      <c r="Q6" s="20"/>
      <c r="R6" s="21"/>
      <c r="S6" s="20"/>
      <c r="T6" s="21">
        <v>0</v>
      </c>
      <c r="U6" s="20">
        <v>6</v>
      </c>
      <c r="V6" s="21">
        <f>(VLOOKUP(U6,$AA$4:$AC$23,MATCH($U$4,$AA$3:$AC$3,0),0))</f>
        <v>7.5</v>
      </c>
      <c r="W6" s="22">
        <f>SUM(LARGE((H6,F6,J6,L6,N6,P6,R6,T6,V6),{1;2;3}))</f>
        <v>31</v>
      </c>
      <c r="X6" s="18" t="s">
        <v>150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148</v>
      </c>
      <c r="C7" s="12">
        <v>1995</v>
      </c>
      <c r="D7" s="23" t="s">
        <v>10</v>
      </c>
      <c r="E7" s="24">
        <v>6</v>
      </c>
      <c r="F7" s="21">
        <f>(VLOOKUP(E7,$AA$4:$AC$23,MATCH($E$4,$AA$3:$AC$3,0),0)-(VLOOKUP($E$3,$AA$4:$AC$23,MATCH($E$4,$AA$3:$AC$3,0),0)))</f>
        <v>12</v>
      </c>
      <c r="G7" s="24"/>
      <c r="H7" s="21"/>
      <c r="I7" s="24">
        <v>3</v>
      </c>
      <c r="J7" s="21">
        <f>(VLOOKUP(I7,$AA$4:$AC$23,MATCH($I$4,$AA$3:$AC$3,0),0)-(VLOOKUP($I$3,$AA$4:$AC$23,MATCH($I$4,$AA$3:$AC$3,0),0)))</f>
        <v>8.5</v>
      </c>
      <c r="K7" s="24"/>
      <c r="L7" s="21"/>
      <c r="M7" s="24"/>
      <c r="N7" s="21"/>
      <c r="O7" s="24"/>
      <c r="P7" s="21">
        <v>0</v>
      </c>
      <c r="Q7" s="24"/>
      <c r="R7" s="21"/>
      <c r="S7" s="24"/>
      <c r="T7" s="21">
        <v>0</v>
      </c>
      <c r="U7" s="24">
        <v>4</v>
      </c>
      <c r="V7" s="21">
        <f>(VLOOKUP(U7,$AA$4:$AC$23,MATCH($U$4,$AA$3:$AC$3,0),0))</f>
        <v>8.5</v>
      </c>
      <c r="W7" s="22">
        <f>SUM(LARGE((H7,F7,J7,L7,N7,P7,R7,T7,V7),{1;2;3}))</f>
        <v>29</v>
      </c>
      <c r="X7" s="18" t="s">
        <v>148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147</v>
      </c>
      <c r="C8" s="12">
        <v>1990</v>
      </c>
      <c r="D8" s="23" t="s">
        <v>10</v>
      </c>
      <c r="E8" s="24">
        <v>3</v>
      </c>
      <c r="F8" s="21">
        <f>(VLOOKUP(E8,$AA$4:$AC$23,MATCH($E$4,$AA$3:$AC$3,0),0)-(VLOOKUP($E$3,$AA$4:$AC$23,MATCH($E$4,$AA$3:$AC$3,0),0)))</f>
        <v>15</v>
      </c>
      <c r="G8" s="24"/>
      <c r="H8" s="21"/>
      <c r="I8" s="24">
        <v>19</v>
      </c>
      <c r="J8" s="21">
        <f>(VLOOKUP(I8,$AA$4:$AC$23,MATCH($I$4,$AA$3:$AC$3,0),0)-(VLOOKUP($I$3,$AA$4:$AC$23,MATCH($I$4,$AA$3:$AC$3,0),0)))</f>
        <v>0.5</v>
      </c>
      <c r="K8" s="24"/>
      <c r="L8" s="21"/>
      <c r="M8" s="24"/>
      <c r="N8" s="21"/>
      <c r="O8" s="24"/>
      <c r="P8" s="21">
        <v>0</v>
      </c>
      <c r="Q8" s="24"/>
      <c r="R8" s="21"/>
      <c r="S8" s="24"/>
      <c r="T8" s="21">
        <v>0</v>
      </c>
      <c r="U8" s="24">
        <v>1</v>
      </c>
      <c r="V8" s="21">
        <f>(VLOOKUP(U8,$AA$4:$AC$23,MATCH($U$4,$AA$3:$AC$3,0),0))</f>
        <v>10</v>
      </c>
      <c r="W8" s="22">
        <f>SUM(LARGE((H8,F8,J8,L8,N8,P8,R8,T8,V8),{1;2;3}))</f>
        <v>25.5</v>
      </c>
      <c r="X8" s="18" t="s">
        <v>147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149</v>
      </c>
      <c r="C9" s="12">
        <v>1993</v>
      </c>
      <c r="D9" s="23" t="s">
        <v>96</v>
      </c>
      <c r="E9" s="24">
        <v>2</v>
      </c>
      <c r="F9" s="21">
        <f>(VLOOKUP(E9,$AA$4:$AC$23,MATCH($E$4,$AA$3:$AC$3,0),0)-(VLOOKUP($E$3,$AA$4:$AC$23,MATCH($E$4,$AA$3:$AC$3,0),0)))</f>
        <v>16</v>
      </c>
      <c r="G9" s="24"/>
      <c r="H9" s="21"/>
      <c r="I9" s="24"/>
      <c r="J9" s="21"/>
      <c r="K9" s="24"/>
      <c r="L9" s="21"/>
      <c r="M9" s="24"/>
      <c r="N9" s="21"/>
      <c r="O9" s="24"/>
      <c r="P9" s="21">
        <v>0</v>
      </c>
      <c r="Q9" s="24"/>
      <c r="R9" s="21"/>
      <c r="S9" s="24"/>
      <c r="T9" s="21">
        <v>0</v>
      </c>
      <c r="U9" s="24">
        <v>5</v>
      </c>
      <c r="V9" s="21">
        <f>(VLOOKUP(U9,$AA$4:$AC$23,MATCH($U$4,$AA$3:$AC$3,0),0))</f>
        <v>8</v>
      </c>
      <c r="W9" s="22">
        <f>SUM(LARGE((H9,F9,J9,L9,N9,P9,R9,T9,V9),{1;2;3}))</f>
        <v>24</v>
      </c>
      <c r="X9" s="18" t="s">
        <v>149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232</v>
      </c>
      <c r="C10" s="12">
        <v>1993</v>
      </c>
      <c r="D10" s="23" t="s">
        <v>11</v>
      </c>
      <c r="E10" s="24">
        <v>5</v>
      </c>
      <c r="F10" s="21">
        <f>(VLOOKUP(E10,$AA$4:$AC$23,MATCH($E$4,$AA$3:$AC$3,0),0)-(VLOOKUP($E$3,$AA$4:$AC$23,MATCH($E$4,$AA$3:$AC$3,0),0)))</f>
        <v>13</v>
      </c>
      <c r="G10" s="24"/>
      <c r="H10" s="21"/>
      <c r="I10" s="24">
        <v>4</v>
      </c>
      <c r="J10" s="21">
        <f>(VLOOKUP(I10,$AA$4:$AC$23,MATCH($I$4,$AA$3:$AC$3,0),0)-(VLOOKUP($I$3,$AA$4:$AC$23,MATCH($I$4,$AA$3:$AC$3,0),0)))</f>
        <v>8</v>
      </c>
      <c r="K10" s="24"/>
      <c r="L10" s="21"/>
      <c r="M10" s="24"/>
      <c r="N10" s="21"/>
      <c r="O10" s="24"/>
      <c r="P10" s="21">
        <v>0</v>
      </c>
      <c r="Q10" s="24"/>
      <c r="R10" s="21"/>
      <c r="S10" s="24"/>
      <c r="T10" s="21">
        <v>0</v>
      </c>
      <c r="U10" s="24"/>
      <c r="V10" s="21"/>
      <c r="W10" s="22">
        <f>SUM(LARGE((H10,F10,J10,L10,N10,P10,R10,T10,V10),{1;2;3}))</f>
        <v>21</v>
      </c>
      <c r="X10" s="18" t="s">
        <v>232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152</v>
      </c>
      <c r="C11" s="12">
        <v>2000</v>
      </c>
      <c r="D11" s="23" t="s">
        <v>10</v>
      </c>
      <c r="E11" s="24">
        <v>11</v>
      </c>
      <c r="F11" s="21">
        <f>(VLOOKUP(E11,$AA$4:$AC$23,MATCH($E$4,$AA$3:$AC$3,0),0)-(VLOOKUP($E$3,$AA$4:$AC$23,MATCH($E$4,$AA$3:$AC$3,0),0)))</f>
        <v>7</v>
      </c>
      <c r="G11" s="24"/>
      <c r="H11" s="21"/>
      <c r="I11" s="24">
        <v>7</v>
      </c>
      <c r="J11" s="21">
        <f>(VLOOKUP(I11,$AA$4:$AC$23,MATCH($I$4,$AA$3:$AC$3,0),0)-(VLOOKUP($I$3,$AA$4:$AC$23,MATCH($I$4,$AA$3:$AC$3,0),0)))</f>
        <v>6.5</v>
      </c>
      <c r="K11" s="24"/>
      <c r="L11" s="21"/>
      <c r="M11" s="24"/>
      <c r="N11" s="21"/>
      <c r="O11" s="24"/>
      <c r="P11" s="21">
        <v>0</v>
      </c>
      <c r="Q11" s="24"/>
      <c r="R11" s="21"/>
      <c r="S11" s="24"/>
      <c r="T11" s="21">
        <v>0</v>
      </c>
      <c r="U11" s="24">
        <v>12</v>
      </c>
      <c r="V11" s="21">
        <f>(VLOOKUP(U11,$AA$4:$AC$23,MATCH($U$4,$AA$3:$AC$3,0),0))</f>
        <v>4.5</v>
      </c>
      <c r="W11" s="22">
        <f>SUM(LARGE((H11,F11,J11,L11,N11,P11,R11,T11,V11),{1;2;3}))</f>
        <v>18</v>
      </c>
      <c r="X11" s="18" t="s">
        <v>152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151</v>
      </c>
      <c r="C12" s="12">
        <v>1996</v>
      </c>
      <c r="D12" s="23" t="s">
        <v>87</v>
      </c>
      <c r="E12" s="24">
        <v>8</v>
      </c>
      <c r="F12" s="21">
        <f>(VLOOKUP(E12,$AA$4:$AC$23,MATCH($E$4,$AA$3:$AC$3,0),0)-(VLOOKUP($E$3,$AA$4:$AC$23,MATCH($E$4,$AA$3:$AC$3,0),0)))</f>
        <v>10</v>
      </c>
      <c r="G12" s="24"/>
      <c r="H12" s="21"/>
      <c r="I12" s="24"/>
      <c r="J12" s="21"/>
      <c r="K12" s="24"/>
      <c r="L12" s="21"/>
      <c r="M12" s="24"/>
      <c r="N12" s="21"/>
      <c r="O12" s="24"/>
      <c r="P12" s="21">
        <v>0</v>
      </c>
      <c r="Q12" s="24"/>
      <c r="R12" s="21"/>
      <c r="S12" s="24"/>
      <c r="T12" s="21">
        <v>0</v>
      </c>
      <c r="U12" s="24">
        <v>7</v>
      </c>
      <c r="V12" s="21">
        <f>(VLOOKUP(U12,$AA$4:$AC$23,MATCH($U$4,$AA$3:$AC$3,0),0))</f>
        <v>7</v>
      </c>
      <c r="W12" s="22">
        <f>SUM(LARGE((H12,F12,J12,L12,N12,P12,R12,T12,V12),{1;2;3}))</f>
        <v>17</v>
      </c>
      <c r="X12" s="18" t="s">
        <v>151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8</v>
      </c>
      <c r="B13" s="18" t="s">
        <v>261</v>
      </c>
      <c r="C13" s="12">
        <v>1986</v>
      </c>
      <c r="D13" s="23" t="s">
        <v>262</v>
      </c>
      <c r="E13" s="24">
        <v>1</v>
      </c>
      <c r="F13" s="21">
        <f>(VLOOKUP(E13,$AA$4:$AC$23,MATCH($E$4,$AA$3:$AC$3,0),0)-(VLOOKUP($E$3,$AA$4:$AC$23,MATCH($E$4,$AA$3:$AC$3,0),0)))</f>
        <v>17</v>
      </c>
      <c r="G13" s="24"/>
      <c r="H13" s="21"/>
      <c r="I13" s="24"/>
      <c r="J13" s="21"/>
      <c r="K13" s="24"/>
      <c r="L13" s="21"/>
      <c r="M13" s="24"/>
      <c r="N13" s="21"/>
      <c r="O13" s="24"/>
      <c r="P13" s="21">
        <v>0</v>
      </c>
      <c r="Q13" s="24"/>
      <c r="R13" s="21"/>
      <c r="S13" s="24"/>
      <c r="T13" s="21">
        <v>0</v>
      </c>
      <c r="U13" s="24"/>
      <c r="V13" s="21"/>
      <c r="W13" s="22">
        <f>SUM(LARGE((H13,F13,J13,L13,N13,P13,R13,T13,V13),{1;2;3}))</f>
        <v>17</v>
      </c>
      <c r="X13" s="18" t="s">
        <v>261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9</v>
      </c>
      <c r="B14" s="18" t="s">
        <v>153</v>
      </c>
      <c r="C14" s="12">
        <v>2000</v>
      </c>
      <c r="D14" s="23" t="s">
        <v>10</v>
      </c>
      <c r="E14" s="24">
        <v>12</v>
      </c>
      <c r="F14" s="21">
        <f>(VLOOKUP(E14,$AA$4:$AC$23,MATCH($E$4,$AA$3:$AC$3,0),0)-(VLOOKUP($E$3,$AA$4:$AC$23,MATCH($E$4,$AA$3:$AC$3,0),0)))</f>
        <v>6</v>
      </c>
      <c r="G14" s="24"/>
      <c r="H14" s="21"/>
      <c r="I14" s="24">
        <v>11</v>
      </c>
      <c r="J14" s="21">
        <f>(VLOOKUP(I14,$AA$4:$AC$23,MATCH($I$4,$AA$3:$AC$3,0),0)-(VLOOKUP($I$3,$AA$4:$AC$23,MATCH($I$4,$AA$3:$AC$3,0),0)))</f>
        <v>4.5</v>
      </c>
      <c r="K14" s="24"/>
      <c r="L14" s="21"/>
      <c r="M14" s="24"/>
      <c r="N14" s="21"/>
      <c r="O14" s="24"/>
      <c r="P14" s="21">
        <v>0</v>
      </c>
      <c r="Q14" s="24"/>
      <c r="R14" s="21"/>
      <c r="S14" s="24"/>
      <c r="T14" s="21">
        <v>0</v>
      </c>
      <c r="U14" s="24">
        <v>13</v>
      </c>
      <c r="V14" s="21">
        <f>(VLOOKUP(U14,$AA$4:$AC$23,MATCH($U$4,$AA$3:$AC$3,0),0))</f>
        <v>4</v>
      </c>
      <c r="W14" s="22">
        <f>SUM(LARGE((H14,F14,J14,L14,N14,P14,R14,T14,V14),{1;2;3}))</f>
        <v>14.5</v>
      </c>
      <c r="X14" s="18" t="s">
        <v>153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10</v>
      </c>
      <c r="B15" s="18" t="s">
        <v>154</v>
      </c>
      <c r="C15" s="12">
        <v>2000</v>
      </c>
      <c r="D15" s="23" t="s">
        <v>10</v>
      </c>
      <c r="E15" s="24">
        <v>14</v>
      </c>
      <c r="F15" s="21">
        <f>(VLOOKUP(E15,$AA$4:$AC$23,MATCH($E$4,$AA$3:$AC$3,0),0)-(VLOOKUP($E$3,$AA$4:$AC$23,MATCH($E$4,$AA$3:$AC$3,0),0)))</f>
        <v>4</v>
      </c>
      <c r="G15" s="24"/>
      <c r="H15" s="21"/>
      <c r="I15" s="24">
        <v>17</v>
      </c>
      <c r="J15" s="21">
        <f>(VLOOKUP(I15,$AA$4:$AC$23,MATCH($I$4,$AA$3:$AC$3,0),0)-(VLOOKUP($I$3,$AA$4:$AC$23,MATCH($I$4,$AA$3:$AC$3,0),0)))</f>
        <v>1.5</v>
      </c>
      <c r="K15" s="24"/>
      <c r="L15" s="21"/>
      <c r="M15" s="24"/>
      <c r="N15" s="21"/>
      <c r="O15" s="24"/>
      <c r="P15" s="21">
        <v>0</v>
      </c>
      <c r="Q15" s="24"/>
      <c r="R15" s="21"/>
      <c r="S15" s="24"/>
      <c r="T15" s="21">
        <v>0</v>
      </c>
      <c r="U15" s="24">
        <v>14</v>
      </c>
      <c r="V15" s="21">
        <f>(VLOOKUP(U15,$AA$4:$AC$23,MATCH($U$4,$AA$3:$AC$3,0),0))</f>
        <v>3.5</v>
      </c>
      <c r="W15" s="22">
        <f>SUM(LARGE((H15,F15,J15,L15,N15,P15,R15,T15,V15),{1;2;3}))</f>
        <v>9</v>
      </c>
      <c r="X15" s="18" t="s">
        <v>154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11</v>
      </c>
      <c r="B16" s="18" t="s">
        <v>155</v>
      </c>
      <c r="C16" s="12">
        <v>1997</v>
      </c>
      <c r="D16" s="23" t="s">
        <v>96</v>
      </c>
      <c r="E16" s="24">
        <v>13</v>
      </c>
      <c r="F16" s="21">
        <f>(VLOOKUP(E16,$AA$4:$AC$23,MATCH($E$4,$AA$3:$AC$3,0),0)-(VLOOKUP($E$3,$AA$4:$AC$23,MATCH($E$4,$AA$3:$AC$3,0),0)))</f>
        <v>5</v>
      </c>
      <c r="G16" s="24"/>
      <c r="H16" s="21"/>
      <c r="I16" s="24"/>
      <c r="J16" s="21"/>
      <c r="K16" s="24"/>
      <c r="L16" s="21"/>
      <c r="M16" s="24"/>
      <c r="N16" s="21"/>
      <c r="O16" s="24"/>
      <c r="P16" s="21">
        <v>0</v>
      </c>
      <c r="Q16" s="24"/>
      <c r="R16" s="21"/>
      <c r="S16" s="24"/>
      <c r="T16" s="21">
        <v>0</v>
      </c>
      <c r="U16" s="24">
        <v>16</v>
      </c>
      <c r="V16" s="21">
        <f>(VLOOKUP(U16,$AA$4:$AC$23,MATCH($U$4,$AA$3:$AC$3,0),0))</f>
        <v>2.5</v>
      </c>
      <c r="W16" s="22">
        <f>SUM(LARGE((H16,F16,J16,L16,N16,P16,R16,T16,V16),{1;2;3}))</f>
        <v>7.5</v>
      </c>
      <c r="X16" s="18" t="s">
        <v>155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12</v>
      </c>
      <c r="B17" s="18" t="s">
        <v>156</v>
      </c>
      <c r="C17" s="12">
        <v>2000</v>
      </c>
      <c r="D17" s="23" t="s">
        <v>87</v>
      </c>
      <c r="E17" s="24">
        <v>16</v>
      </c>
      <c r="F17" s="21">
        <f>(VLOOKUP(E17,$AA$4:$AC$23,MATCH($E$4,$AA$3:$AC$3,0),0)-(VLOOKUP($E$3,$AA$4:$AC$23,MATCH($E$4,$AA$3:$AC$3,0),0)))</f>
        <v>2</v>
      </c>
      <c r="G17" s="24"/>
      <c r="H17" s="21"/>
      <c r="I17" s="24">
        <v>15</v>
      </c>
      <c r="J17" s="21">
        <f>(VLOOKUP(I17,$AA$4:$AC$23,MATCH($I$4,$AA$3:$AC$3,0),0)-(VLOOKUP($I$3,$AA$4:$AC$23,MATCH($I$4,$AA$3:$AC$3,0),0)))</f>
        <v>2.5</v>
      </c>
      <c r="K17" s="24"/>
      <c r="L17" s="21"/>
      <c r="M17" s="24"/>
      <c r="N17" s="21"/>
      <c r="O17" s="24"/>
      <c r="P17" s="21">
        <v>0</v>
      </c>
      <c r="Q17" s="24"/>
      <c r="R17" s="21"/>
      <c r="S17" s="24"/>
      <c r="T17" s="21">
        <v>0</v>
      </c>
      <c r="U17" s="24">
        <v>17</v>
      </c>
      <c r="V17" s="21">
        <f>(VLOOKUP(U17,$AA$4:$AC$23,MATCH($U$4,$AA$3:$AC$3,0),0))</f>
        <v>2</v>
      </c>
      <c r="W17" s="22">
        <f>SUM(LARGE((H17,F17,J17,L17,N17,P17,R17,T17,V17),{1;2;3}))</f>
        <v>6.5</v>
      </c>
      <c r="X17" s="18" t="s">
        <v>156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13</v>
      </c>
      <c r="B18" s="18" t="s">
        <v>84</v>
      </c>
      <c r="C18" s="12">
        <v>2001</v>
      </c>
      <c r="D18" s="23" t="s">
        <v>10</v>
      </c>
      <c r="E18" s="24">
        <v>15</v>
      </c>
      <c r="F18" s="21">
        <f>(VLOOKUP(E18,$AA$4:$AC$23,MATCH($E$4,$AA$3:$AC$3,0),0)-(VLOOKUP($E$3,$AA$4:$AC$23,MATCH($E$4,$AA$3:$AC$3,0),0)))</f>
        <v>3</v>
      </c>
      <c r="G18" s="24"/>
      <c r="H18" s="21"/>
      <c r="I18" s="24"/>
      <c r="J18" s="21"/>
      <c r="K18" s="24"/>
      <c r="L18" s="21"/>
      <c r="M18" s="24"/>
      <c r="N18" s="21"/>
      <c r="O18" s="24"/>
      <c r="P18" s="21">
        <v>0</v>
      </c>
      <c r="Q18" s="24"/>
      <c r="R18" s="21"/>
      <c r="S18" s="24"/>
      <c r="T18" s="21">
        <v>0</v>
      </c>
      <c r="U18" s="24"/>
      <c r="V18" s="21"/>
      <c r="W18" s="22">
        <f>SUM(LARGE((H18,F18,J18,L18,N18,P18,R18,T18,V18),{1;2;3}))</f>
        <v>3</v>
      </c>
      <c r="X18" s="18" t="s">
        <v>84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14</v>
      </c>
      <c r="B19" s="18" t="s">
        <v>88</v>
      </c>
      <c r="C19" s="12">
        <v>2002</v>
      </c>
      <c r="D19" s="23" t="s">
        <v>96</v>
      </c>
      <c r="E19" s="24">
        <v>17</v>
      </c>
      <c r="F19" s="21">
        <f>(VLOOKUP(E19,$AA$4:$AC$23,MATCH($E$4,$AA$3:$AC$3,0),0)-(VLOOKUP($E$3,$AA$4:$AC$23,MATCH($E$4,$AA$3:$AC$3,0),0)))</f>
        <v>1</v>
      </c>
      <c r="G19" s="24"/>
      <c r="H19" s="21"/>
      <c r="I19" s="24"/>
      <c r="J19" s="21"/>
      <c r="K19" s="24"/>
      <c r="L19" s="21"/>
      <c r="M19" s="24"/>
      <c r="N19" s="21"/>
      <c r="O19" s="24"/>
      <c r="P19" s="21">
        <v>0</v>
      </c>
      <c r="Q19" s="24"/>
      <c r="R19" s="21"/>
      <c r="S19" s="24"/>
      <c r="T19" s="21">
        <v>0</v>
      </c>
      <c r="U19" s="24"/>
      <c r="V19" s="21"/>
      <c r="W19" s="22">
        <f>SUM(LARGE((H19,F19,J19,L19,N19,P19,R19,T19,V19),{1;2;3}))</f>
        <v>1</v>
      </c>
      <c r="X19" s="18" t="s">
        <v>88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15</v>
      </c>
      <c r="B20" s="18" t="s">
        <v>157</v>
      </c>
      <c r="C20" s="12">
        <v>1999</v>
      </c>
      <c r="D20" s="23" t="s">
        <v>43</v>
      </c>
      <c r="E20" s="24"/>
      <c r="F20" s="21"/>
      <c r="G20" s="24"/>
      <c r="H20" s="21"/>
      <c r="I20" s="24"/>
      <c r="J20" s="21"/>
      <c r="K20" s="24"/>
      <c r="L20" s="21"/>
      <c r="M20" s="24"/>
      <c r="N20" s="21"/>
      <c r="O20" s="24"/>
      <c r="P20" s="21">
        <v>0</v>
      </c>
      <c r="Q20" s="24"/>
      <c r="R20" s="21"/>
      <c r="S20" s="24"/>
      <c r="T20" s="21">
        <v>0</v>
      </c>
      <c r="U20" s="24">
        <v>20</v>
      </c>
      <c r="V20" s="21">
        <f>(VLOOKUP(U20,$AA$4:$AC$23,MATCH($U$4,$AA$3:$AC$3,0),0))</f>
        <v>0.5</v>
      </c>
      <c r="W20" s="22">
        <f>SUM(LARGE((H20,F20,J20,L20,N20,P20,R20,T20,V20),{1;2;3}))</f>
        <v>0.5</v>
      </c>
      <c r="X20" s="18" t="s">
        <v>157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X28" s="76" t="s">
        <v>273</v>
      </c>
      <c r="Y28" s="76"/>
      <c r="Z28" s="76"/>
      <c r="AA28" s="7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X29" s="76"/>
      <c r="Y29" s="76"/>
      <c r="Z29" s="76"/>
      <c r="AA29" s="7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X30" s="76"/>
      <c r="Y30" s="76"/>
      <c r="Z30" s="76"/>
      <c r="AA30" s="7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5:48" x14ac:dyDescent="0.3"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5:48" x14ac:dyDescent="0.3"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5:48" x14ac:dyDescent="0.3"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5:48" x14ac:dyDescent="0.3"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5:48" x14ac:dyDescent="0.3"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5:48" x14ac:dyDescent="0.3"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5:48" x14ac:dyDescent="0.3"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5:48" x14ac:dyDescent="0.3"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5:48" x14ac:dyDescent="0.3"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5:48" x14ac:dyDescent="0.3">
      <c r="AT42" s="25"/>
      <c r="AU42" s="25"/>
      <c r="AV42" s="25"/>
    </row>
    <row r="43" spans="25:48" x14ac:dyDescent="0.3">
      <c r="AT43" s="25"/>
      <c r="AU43" s="25"/>
      <c r="AV43" s="25"/>
    </row>
    <row r="44" spans="25:48" x14ac:dyDescent="0.3">
      <c r="AT44" s="25"/>
      <c r="AU44" s="25"/>
      <c r="AV44" s="25"/>
    </row>
    <row r="45" spans="25:48" x14ac:dyDescent="0.3">
      <c r="AT45" s="25"/>
      <c r="AU45" s="25"/>
      <c r="AV45" s="25"/>
    </row>
    <row r="46" spans="25:48" x14ac:dyDescent="0.3">
      <c r="AT46" s="25"/>
      <c r="AU46" s="25"/>
      <c r="AV46" s="25"/>
    </row>
    <row r="47" spans="25:48" x14ac:dyDescent="0.3">
      <c r="AT47" s="25"/>
      <c r="AU47" s="25"/>
      <c r="AV47" s="25"/>
    </row>
    <row r="48" spans="25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20">
    <sortCondition descending="1" ref="W6:W20"/>
  </sortState>
  <mergeCells count="31">
    <mergeCell ref="O1:P1"/>
    <mergeCell ref="B3:D3"/>
    <mergeCell ref="E3:F3"/>
    <mergeCell ref="G3:H3"/>
    <mergeCell ref="I3:J3"/>
    <mergeCell ref="K3:L3"/>
    <mergeCell ref="M3:N3"/>
    <mergeCell ref="O3:P3"/>
    <mergeCell ref="E1:F1"/>
    <mergeCell ref="G1:H1"/>
    <mergeCell ref="I1:J1"/>
    <mergeCell ref="K1:L1"/>
    <mergeCell ref="M1:N1"/>
    <mergeCell ref="E2:F2"/>
    <mergeCell ref="A62:AM62"/>
    <mergeCell ref="G2:H2"/>
    <mergeCell ref="I2:J2"/>
    <mergeCell ref="K2:L2"/>
    <mergeCell ref="M2:N2"/>
    <mergeCell ref="O2:P2"/>
    <mergeCell ref="Q3:R3"/>
    <mergeCell ref="S3:T3"/>
    <mergeCell ref="U3:V3"/>
    <mergeCell ref="W3:X3"/>
    <mergeCell ref="X28:AA30"/>
    <mergeCell ref="Q2:R2"/>
    <mergeCell ref="U1:V1"/>
    <mergeCell ref="U2:V2"/>
    <mergeCell ref="Q1:R1"/>
    <mergeCell ref="S1:T1"/>
    <mergeCell ref="S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6FA7-14BC-49E1-B412-8D2FD3D7216E}">
  <dimension ref="A1:AV62"/>
  <sheetViews>
    <sheetView zoomScale="84" zoomScaleNormal="84" workbookViewId="0">
      <pane xSplit="3" topLeftCell="D1" activePane="topRight" state="frozen"/>
      <selection pane="topRight" activeCell="Y4" sqref="Y4"/>
    </sheetView>
  </sheetViews>
  <sheetFormatPr defaultRowHeight="14.4" x14ac:dyDescent="0.3"/>
  <cols>
    <col min="2" max="2" width="15.44140625" bestFit="1" customWidth="1"/>
    <col min="24" max="24" width="16.664062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36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252</v>
      </c>
      <c r="T1" s="73"/>
      <c r="U1" s="72" t="s">
        <v>23</v>
      </c>
      <c r="V1" s="73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31</v>
      </c>
      <c r="C2" s="2"/>
      <c r="D2" s="2"/>
      <c r="E2" s="80" t="s">
        <v>37</v>
      </c>
      <c r="F2" s="81"/>
      <c r="G2" s="80" t="s">
        <v>37</v>
      </c>
      <c r="H2" s="81"/>
      <c r="I2" s="80" t="s">
        <v>37</v>
      </c>
      <c r="J2" s="81"/>
      <c r="K2" s="80" t="s">
        <v>37</v>
      </c>
      <c r="L2" s="81"/>
      <c r="M2" s="80" t="s">
        <v>37</v>
      </c>
      <c r="N2" s="81"/>
      <c r="O2" s="80" t="s">
        <v>37</v>
      </c>
      <c r="P2" s="81"/>
      <c r="Q2" s="80" t="s">
        <v>37</v>
      </c>
      <c r="R2" s="81"/>
      <c r="S2" s="80" t="s">
        <v>37</v>
      </c>
      <c r="T2" s="81"/>
      <c r="U2" s="80" t="s">
        <v>37</v>
      </c>
      <c r="V2" s="81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82"/>
      <c r="E3" s="83">
        <v>11</v>
      </c>
      <c r="F3" s="84"/>
      <c r="G3" s="83">
        <v>14</v>
      </c>
      <c r="H3" s="84"/>
      <c r="I3" s="83">
        <v>16</v>
      </c>
      <c r="J3" s="84"/>
      <c r="K3" s="83">
        <v>13</v>
      </c>
      <c r="L3" s="84"/>
      <c r="M3" s="83">
        <v>6</v>
      </c>
      <c r="N3" s="84"/>
      <c r="O3" s="83">
        <v>5</v>
      </c>
      <c r="P3" s="84"/>
      <c r="Q3" s="83"/>
      <c r="R3" s="84"/>
      <c r="S3" s="83">
        <v>8</v>
      </c>
      <c r="T3" s="84"/>
      <c r="U3" s="83">
        <v>12</v>
      </c>
      <c r="V3" s="84"/>
      <c r="W3" s="60">
        <f>AVERAGE(E3:V3)-1</f>
        <v>9.625</v>
      </c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73</v>
      </c>
      <c r="C6" s="12">
        <v>2006</v>
      </c>
      <c r="D6" s="19" t="s">
        <v>10</v>
      </c>
      <c r="E6" s="20">
        <v>1</v>
      </c>
      <c r="F6" s="21">
        <f>(VLOOKUP(E6,$AA$4:$AC$23,MATCH($E$4,$AA$3:$AC$3,0),0)-(VLOOKUP($E$3,$AA$4:$AC$23,MATCH($E$4,$AA$3:$AC$3,0),0)))</f>
        <v>10</v>
      </c>
      <c r="G6" s="20">
        <v>2</v>
      </c>
      <c r="H6" s="21">
        <f>(VLOOKUP(G6,$AA$4:$AC$23,MATCH($G$4,$AA$3:$AC$3,0),0)-(VLOOKUP($G$3,$AA$4:$AC$23,MATCH($G$4,$AA$3:$AC$3,0),0)))</f>
        <v>6</v>
      </c>
      <c r="I6" s="20">
        <v>1</v>
      </c>
      <c r="J6" s="21">
        <f>(VLOOKUP(I6,$AA$4:$AC$23,MATCH($I$4,$AA$3:$AC$3,0),0)-(VLOOKUP($I$3,$AA$4:$AC$23,MATCH($I$4,$AA$3:$AC$3,0),0)))</f>
        <v>7.5</v>
      </c>
      <c r="K6" s="20">
        <v>1</v>
      </c>
      <c r="L6" s="21">
        <f>(VLOOKUP(K6,$AA$4:$AC$23,MATCH($K$4,$AA$3:$AC$3,0),0)-(VLOOKUP($K$3,$AA$4:$AC$23,MATCH($K$4,$AA$3:$AC$3,0),0)))</f>
        <v>6</v>
      </c>
      <c r="M6" s="20">
        <v>1</v>
      </c>
      <c r="N6" s="21">
        <f>(VLOOKUP(M6,$AA$4:$AC$23,MATCH($M$4,$AA$3:$AC$3,0),0)-(VLOOKUP($M$3,$AA$4:$AC$23,MATCH($M$4,$AA$3:$AC$3,0),0)))</f>
        <v>2.5</v>
      </c>
      <c r="O6" s="20"/>
      <c r="P6" s="21"/>
      <c r="Q6" s="20"/>
      <c r="R6" s="21"/>
      <c r="S6" s="20">
        <v>1</v>
      </c>
      <c r="T6" s="21">
        <f>(VLOOKUP(S6,$AA$4:$AC$23,MATCH($S$4,$AA$3:$AC$3,0),0)-(VLOOKUP($S$3,$AA$4:$AC$23,MATCH($S$4,$AA$3:$AC$3,0),0)))</f>
        <v>3.5</v>
      </c>
      <c r="U6" s="20"/>
      <c r="V6" s="21"/>
      <c r="W6" s="22">
        <f>SUM(LARGE((H6,F6,J6,L6,N6,P6,R6,T6,V6),{1;2;3}))</f>
        <v>23.5</v>
      </c>
      <c r="X6" s="18" t="s">
        <v>73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42</v>
      </c>
      <c r="C7" s="12">
        <v>2005</v>
      </c>
      <c r="D7" s="23" t="s">
        <v>43</v>
      </c>
      <c r="E7" s="24"/>
      <c r="F7" s="21"/>
      <c r="G7" s="24">
        <v>1</v>
      </c>
      <c r="H7" s="21">
        <f>(VLOOKUP(G7,$AA$4:$AC$23,MATCH($G$4,$AA$3:$AC$3,0),0)-(VLOOKUP($G$3,$AA$4:$AC$23,MATCH($G$4,$AA$3:$AC$3,0),0)))</f>
        <v>6.5</v>
      </c>
      <c r="I7" s="24">
        <v>2</v>
      </c>
      <c r="J7" s="21">
        <f>(VLOOKUP(I7,$AA$4:$AC$23,MATCH($I$4,$AA$3:$AC$3,0),0)-(VLOOKUP($I$3,$AA$4:$AC$23,MATCH($I$4,$AA$3:$AC$3,0),0)))</f>
        <v>7</v>
      </c>
      <c r="K7" s="24"/>
      <c r="L7" s="21"/>
      <c r="M7" s="24"/>
      <c r="N7" s="21"/>
      <c r="O7" s="24"/>
      <c r="P7" s="21"/>
      <c r="Q7" s="24"/>
      <c r="R7" s="21"/>
      <c r="S7" s="24"/>
      <c r="T7" s="21"/>
      <c r="U7" s="24">
        <v>1</v>
      </c>
      <c r="V7" s="21">
        <f>(VLOOKUP(U7,$AA$4:$AC$23,MATCH($U$4,$AA$3:$AC$3,0),0)-(VLOOKUP($U$3,$AA$4:$AC$23,MATCH($U$4,$AA$3:$AC$3,0),0)))</f>
        <v>5.5</v>
      </c>
      <c r="W7" s="22">
        <f>SUM(LARGE((H7,F7,J7,L7,N7,P7,R7,T7,V7),{1;2;3}))</f>
        <v>19</v>
      </c>
      <c r="X7" s="18" t="s">
        <v>42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46</v>
      </c>
      <c r="C8" s="12">
        <v>2005</v>
      </c>
      <c r="D8" s="23" t="s">
        <v>47</v>
      </c>
      <c r="E8" s="24">
        <v>3</v>
      </c>
      <c r="F8" s="21">
        <f>(VLOOKUP(E8,$AA$4:$AC$23,MATCH($E$4,$AA$3:$AC$3,0),0)-(VLOOKUP($E$3,$AA$4:$AC$23,MATCH($E$4,$AA$3:$AC$3,0),0)))</f>
        <v>8</v>
      </c>
      <c r="G8" s="24">
        <v>4</v>
      </c>
      <c r="H8" s="21">
        <f>(VLOOKUP(G8,$AA$4:$AC$23,MATCH($G$4,$AA$3:$AC$3,0),0)-(VLOOKUP($G$3,$AA$4:$AC$23,MATCH($G$4,$AA$3:$AC$3,0),0)))</f>
        <v>5</v>
      </c>
      <c r="I8" s="24">
        <v>4</v>
      </c>
      <c r="J8" s="21">
        <f>(VLOOKUP(I8,$AA$4:$AC$23,MATCH($I$4,$AA$3:$AC$3,0),0)-(VLOOKUP($I$3,$AA$4:$AC$23,MATCH($I$4,$AA$3:$AC$3,0),0)))</f>
        <v>6</v>
      </c>
      <c r="K8" s="24">
        <v>3</v>
      </c>
      <c r="L8" s="21">
        <f>(VLOOKUP(K8,$AA$4:$AC$23,MATCH($K$4,$AA$3:$AC$3,0),0)-(VLOOKUP($K$3,$AA$4:$AC$23,MATCH($K$4,$AA$3:$AC$3,0),0)))</f>
        <v>5</v>
      </c>
      <c r="M8" s="24"/>
      <c r="N8" s="21"/>
      <c r="O8" s="24"/>
      <c r="P8" s="21"/>
      <c r="Q8" s="24"/>
      <c r="R8" s="21"/>
      <c r="S8" s="24">
        <v>4</v>
      </c>
      <c r="T8" s="21">
        <f>(VLOOKUP(S8,$AA$4:$AC$23,MATCH($S$4,$AA$3:$AC$3,0),0)-(VLOOKUP($S$3,$AA$4:$AC$23,MATCH($S$4,$AA$3:$AC$3,0),0)))</f>
        <v>2</v>
      </c>
      <c r="U8" s="24">
        <v>3</v>
      </c>
      <c r="V8" s="21">
        <f>(VLOOKUP(U8,$AA$4:$AC$23,MATCH($U$4,$AA$3:$AC$3,0),0)-(VLOOKUP($U$3,$AA$4:$AC$23,MATCH($U$4,$AA$3:$AC$3,0),0)))</f>
        <v>4.5</v>
      </c>
      <c r="W8" s="22">
        <f>SUM(LARGE((H8,F8,J8,L8,N8,P8,R8,T8,V8),{1;2;3}))</f>
        <v>19</v>
      </c>
      <c r="X8" s="18" t="s">
        <v>46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199</v>
      </c>
      <c r="C9" s="12">
        <v>2008</v>
      </c>
      <c r="D9" s="23" t="s">
        <v>186</v>
      </c>
      <c r="E9" s="24">
        <v>2</v>
      </c>
      <c r="F9" s="21">
        <f>(VLOOKUP(E9,$AA$4:$AC$23,MATCH($E$4,$AA$3:$AC$3,0),0)-(VLOOKUP($E$3,$AA$4:$AC$23,MATCH($E$4,$AA$3:$AC$3,0),0)))</f>
        <v>9</v>
      </c>
      <c r="G9" s="24">
        <v>6</v>
      </c>
      <c r="H9" s="21">
        <f>(VLOOKUP(G9,$AA$4:$AC$23,MATCH($G$4,$AA$3:$AC$3,0),0)-(VLOOKUP($G$3,$AA$4:$AC$23,MATCH($G$4,$AA$3:$AC$3,0),0)))</f>
        <v>4</v>
      </c>
      <c r="I9" s="24">
        <v>5</v>
      </c>
      <c r="J9" s="21">
        <f>(VLOOKUP(I9,$AA$4:$AC$23,MATCH($I$4,$AA$3:$AC$3,0),0)-(VLOOKUP($I$3,$AA$4:$AC$23,MATCH($I$4,$AA$3:$AC$3,0),0)))</f>
        <v>5.5</v>
      </c>
      <c r="K9" s="24">
        <v>4</v>
      </c>
      <c r="L9" s="21">
        <f>(VLOOKUP(K9,$AA$4:$AC$23,MATCH($K$4,$AA$3:$AC$3,0),0)-(VLOOKUP($K$3,$AA$4:$AC$23,MATCH($K$4,$AA$3:$AC$3,0),0)))</f>
        <v>4.5</v>
      </c>
      <c r="M9" s="24">
        <v>2</v>
      </c>
      <c r="N9" s="21">
        <f>(VLOOKUP(M9,$AA$4:$AC$23,MATCH($M$4,$AA$3:$AC$3,0),0)-(VLOOKUP($M$3,$AA$4:$AC$23,MATCH($M$4,$AA$3:$AC$3,0),0)))</f>
        <v>2</v>
      </c>
      <c r="O9" s="24">
        <v>1</v>
      </c>
      <c r="P9" s="21">
        <f>(VLOOKUP(O9,$AA$4:$AC$23,MATCH($O$4,$AA$3:$AC$3,0),0)-(VLOOKUP($O$3,$AA$4:$AC$23,MATCH($O$4,$AA$3:$AC$3,0),0)))</f>
        <v>2</v>
      </c>
      <c r="Q9" s="24"/>
      <c r="R9" s="21"/>
      <c r="S9" s="24">
        <v>2</v>
      </c>
      <c r="T9" s="21">
        <f>(VLOOKUP(S9,$AA$4:$AC$23,MATCH($S$4,$AA$3:$AC$3,0),0)-(VLOOKUP($S$3,$AA$4:$AC$23,MATCH($S$4,$AA$3:$AC$3,0),0)))</f>
        <v>3</v>
      </c>
      <c r="U9" s="24"/>
      <c r="V9" s="21"/>
      <c r="W9" s="22">
        <f>SUM(LARGE((H9,F9,J9,L9,N9,P9,R9,T9,V9),{1;2;3}))</f>
        <v>19</v>
      </c>
      <c r="X9" s="18" t="s">
        <v>199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44</v>
      </c>
      <c r="C10" s="12">
        <v>2006</v>
      </c>
      <c r="D10" s="23" t="s">
        <v>45</v>
      </c>
      <c r="E10" s="24">
        <v>4</v>
      </c>
      <c r="F10" s="21">
        <f>(VLOOKUP(E10,$AA$4:$AC$23,MATCH($E$4,$AA$3:$AC$3,0),0)-(VLOOKUP($E$3,$AA$4:$AC$23,MATCH($E$4,$AA$3:$AC$3,0),0)))</f>
        <v>7</v>
      </c>
      <c r="G10" s="24">
        <v>3</v>
      </c>
      <c r="H10" s="21">
        <f>(VLOOKUP(G10,$AA$4:$AC$23,MATCH($G$4,$AA$3:$AC$3,0),0)-(VLOOKUP($G$3,$AA$4:$AC$23,MATCH($G$4,$AA$3:$AC$3,0),0)))</f>
        <v>5.5</v>
      </c>
      <c r="I10" s="24"/>
      <c r="J10" s="21"/>
      <c r="K10" s="24"/>
      <c r="L10" s="21"/>
      <c r="M10" s="24"/>
      <c r="N10" s="21"/>
      <c r="O10" s="24"/>
      <c r="P10" s="21"/>
      <c r="Q10" s="24"/>
      <c r="R10" s="21"/>
      <c r="S10" s="24">
        <v>3</v>
      </c>
      <c r="T10" s="21">
        <f>(VLOOKUP(S10,$AA$4:$AC$23,MATCH($S$4,$AA$3:$AC$3,0),0)-(VLOOKUP($S$3,$AA$4:$AC$23,MATCH($S$4,$AA$3:$AC$3,0),0)))</f>
        <v>2.5</v>
      </c>
      <c r="U10" s="24">
        <v>2</v>
      </c>
      <c r="V10" s="21">
        <f>(VLOOKUP(U10,$AA$4:$AC$23,MATCH($U$4,$AA$3:$AC$3,0),0)-(VLOOKUP($U$3,$AA$4:$AC$23,MATCH($U$4,$AA$3:$AC$3,0),0)))</f>
        <v>5</v>
      </c>
      <c r="W10" s="22">
        <f>SUM(LARGE((H10,F10,J10,L10,N10,P10,R10,T10,V10),{1;2;3}))</f>
        <v>17.5</v>
      </c>
      <c r="X10" s="18" t="s">
        <v>44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234</v>
      </c>
      <c r="C11" s="12">
        <v>2005</v>
      </c>
      <c r="D11" s="23" t="s">
        <v>186</v>
      </c>
      <c r="E11" s="24"/>
      <c r="F11" s="21"/>
      <c r="G11" s="24">
        <v>5</v>
      </c>
      <c r="H11" s="21">
        <f>(VLOOKUP(G11,$AA$4:$AC$23,MATCH($G$4,$AA$3:$AC$3,0),0)-(VLOOKUP($G$3,$AA$4:$AC$23,MATCH($G$4,$AA$3:$AC$3,0),0)))</f>
        <v>4.5</v>
      </c>
      <c r="I11" s="24">
        <v>6</v>
      </c>
      <c r="J11" s="21">
        <f>(VLOOKUP(I11,$AA$4:$AC$23,MATCH($I$4,$AA$3:$AC$3,0),0)-(VLOOKUP($I$3,$AA$4:$AC$23,MATCH($I$4,$AA$3:$AC$3,0),0)))</f>
        <v>5</v>
      </c>
      <c r="K11" s="24">
        <v>5</v>
      </c>
      <c r="L11" s="21">
        <f>(VLOOKUP(K11,$AA$4:$AC$23,MATCH($K$4,$AA$3:$AC$3,0),0)-(VLOOKUP($K$3,$AA$4:$AC$23,MATCH($K$4,$AA$3:$AC$3,0),0)))</f>
        <v>4</v>
      </c>
      <c r="M11" s="24"/>
      <c r="N11" s="21"/>
      <c r="O11" s="24"/>
      <c r="P11" s="21"/>
      <c r="Q11" s="24"/>
      <c r="R11" s="21"/>
      <c r="S11" s="24"/>
      <c r="T11" s="21"/>
      <c r="U11" s="24"/>
      <c r="V11" s="21"/>
      <c r="W11" s="22">
        <f>SUM(LARGE((H11,F11,J11,L11,N11,P11,R11,T11,V11),{1;2;3}))</f>
        <v>13.5</v>
      </c>
      <c r="X11" s="18" t="s">
        <v>234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48</v>
      </c>
      <c r="C12" s="12">
        <v>2007</v>
      </c>
      <c r="D12" s="23" t="s">
        <v>11</v>
      </c>
      <c r="E12" s="24"/>
      <c r="F12" s="21"/>
      <c r="G12" s="24"/>
      <c r="H12" s="21"/>
      <c r="I12" s="24">
        <v>8</v>
      </c>
      <c r="J12" s="21">
        <f>(VLOOKUP(I12,$AA$4:$AC$23,MATCH($I$4,$AA$3:$AC$3,0),0)-(VLOOKUP($I$3,$AA$4:$AC$23,MATCH($I$4,$AA$3:$AC$3,0),0)))</f>
        <v>4</v>
      </c>
      <c r="K12" s="24">
        <v>6</v>
      </c>
      <c r="L12" s="21">
        <f>(VLOOKUP(K12,$AA$4:$AC$23,MATCH($K$4,$AA$3:$AC$3,0),0)-(VLOOKUP($K$3,$AA$4:$AC$23,MATCH($K$4,$AA$3:$AC$3,0),0)))</f>
        <v>3.5</v>
      </c>
      <c r="M12" s="24"/>
      <c r="N12" s="21"/>
      <c r="O12" s="24"/>
      <c r="P12" s="21"/>
      <c r="Q12" s="24"/>
      <c r="R12" s="21"/>
      <c r="S12" s="24">
        <v>5</v>
      </c>
      <c r="T12" s="21">
        <f>(VLOOKUP(S12,$AA$4:$AC$23,MATCH($S$4,$AA$3:$AC$3,0),0)-(VLOOKUP($S$3,$AA$4:$AC$23,MATCH($S$4,$AA$3:$AC$3,0),0)))</f>
        <v>1.5</v>
      </c>
      <c r="U12" s="24">
        <v>4</v>
      </c>
      <c r="V12" s="21">
        <f>(VLOOKUP(U12,$AA$4:$AC$23,MATCH($U$4,$AA$3:$AC$3,0),0)-(VLOOKUP($U$3,$AA$4:$AC$23,MATCH($U$4,$AA$3:$AC$3,0),0)))</f>
        <v>4</v>
      </c>
      <c r="W12" s="22">
        <f>SUM(LARGE((H12,F12,J12,L12,N12,P12,R12,T12,V12),{1;2;3}))</f>
        <v>11.5</v>
      </c>
      <c r="X12" s="18" t="s">
        <v>48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8</v>
      </c>
      <c r="B13" s="18" t="s">
        <v>51</v>
      </c>
      <c r="C13" s="12">
        <v>2005</v>
      </c>
      <c r="D13" s="23" t="s">
        <v>11</v>
      </c>
      <c r="E13" s="24">
        <v>6</v>
      </c>
      <c r="F13" s="21">
        <f>(VLOOKUP(E13,$AA$4:$AC$23,MATCH($E$4,$AA$3:$AC$3,0),0)-(VLOOKUP($E$3,$AA$4:$AC$23,MATCH($E$4,$AA$3:$AC$3,0),0)))</f>
        <v>5</v>
      </c>
      <c r="G13" s="24">
        <v>8</v>
      </c>
      <c r="H13" s="21">
        <f>(VLOOKUP(G13,$AA$4:$AC$23,MATCH($G$4,$AA$3:$AC$3,0),0)-(VLOOKUP($G$3,$AA$4:$AC$23,MATCH($G$4,$AA$3:$AC$3,0),0)))</f>
        <v>3</v>
      </c>
      <c r="I13" s="24">
        <v>11</v>
      </c>
      <c r="J13" s="21">
        <f>(VLOOKUP(I13,$AA$4:$AC$23,MATCH($I$4,$AA$3:$AC$3,0),0)-(VLOOKUP($I$3,$AA$4:$AC$23,MATCH($I$4,$AA$3:$AC$3,0),0)))</f>
        <v>2.5</v>
      </c>
      <c r="K13" s="24">
        <v>11</v>
      </c>
      <c r="L13" s="21">
        <f>(VLOOKUP(K13,$AA$4:$AC$23,MATCH($K$4,$AA$3:$AC$3,0),0)-(VLOOKUP($K$3,$AA$4:$AC$23,MATCH($K$4,$AA$3:$AC$3,0),0)))</f>
        <v>1</v>
      </c>
      <c r="M13" s="24">
        <v>4</v>
      </c>
      <c r="N13" s="21">
        <f>(VLOOKUP(M13,$AA$4:$AC$23,MATCH($M$4,$AA$3:$AC$3,0),0)-(VLOOKUP($M$3,$AA$4:$AC$23,MATCH($M$4,$AA$3:$AC$3,0),0)))</f>
        <v>1</v>
      </c>
      <c r="O13" s="24"/>
      <c r="P13" s="21"/>
      <c r="Q13" s="24"/>
      <c r="R13" s="21"/>
      <c r="S13" s="24"/>
      <c r="T13" s="21"/>
      <c r="U13" s="24">
        <v>7</v>
      </c>
      <c r="V13" s="21">
        <f>(VLOOKUP(U13,$AA$4:$AC$23,MATCH($U$4,$AA$3:$AC$3,0),0)-(VLOOKUP($U$3,$AA$4:$AC$23,MATCH($U$4,$AA$3:$AC$3,0),0)))</f>
        <v>2.5</v>
      </c>
      <c r="W13" s="22">
        <f>SUM(LARGE((H13,F13,J13,L13,N13,P13,R13,T13,V13),{1;2;3}))</f>
        <v>10.5</v>
      </c>
      <c r="X13" s="18" t="s">
        <v>51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9</v>
      </c>
      <c r="B14" s="18" t="s">
        <v>55</v>
      </c>
      <c r="C14" s="12">
        <v>2005</v>
      </c>
      <c r="D14" s="23" t="s">
        <v>11</v>
      </c>
      <c r="E14" s="24">
        <v>5</v>
      </c>
      <c r="F14" s="21">
        <f>(VLOOKUP(E14,$AA$4:$AC$23,MATCH($E$4,$AA$3:$AC$3,0),0)-(VLOOKUP($E$3,$AA$4:$AC$23,MATCH($E$4,$AA$3:$AC$3,0),0)))</f>
        <v>6</v>
      </c>
      <c r="G14" s="24">
        <v>13</v>
      </c>
      <c r="H14" s="21">
        <f>(VLOOKUP(G14,$AA$4:$AC$23,MATCH($G$4,$AA$3:$AC$3,0),0)-(VLOOKUP($G$3,$AA$4:$AC$23,MATCH($G$4,$AA$3:$AC$3,0),0)))</f>
        <v>0.5</v>
      </c>
      <c r="I14" s="24">
        <v>12</v>
      </c>
      <c r="J14" s="21">
        <f>(VLOOKUP(I14,$AA$4:$AC$23,MATCH($I$4,$AA$3:$AC$3,0),0)-(VLOOKUP($I$3,$AA$4:$AC$23,MATCH($I$4,$AA$3:$AC$3,0),0)))</f>
        <v>2</v>
      </c>
      <c r="K14" s="24">
        <v>8</v>
      </c>
      <c r="L14" s="21">
        <f>(VLOOKUP(K14,$AA$4:$AC$23,MATCH($K$4,$AA$3:$AC$3,0),0)-(VLOOKUP($K$3,$AA$4:$AC$23,MATCH($K$4,$AA$3:$AC$3,0),0)))</f>
        <v>2.5</v>
      </c>
      <c r="M14" s="24">
        <v>3</v>
      </c>
      <c r="N14" s="21">
        <f>(VLOOKUP(M14,$AA$4:$AC$23,MATCH($M$4,$AA$3:$AC$3,0),0)-(VLOOKUP($M$3,$AA$4:$AC$23,MATCH($M$4,$AA$3:$AC$3,0),0)))</f>
        <v>1.5</v>
      </c>
      <c r="O14" s="24"/>
      <c r="P14" s="21"/>
      <c r="Q14" s="24"/>
      <c r="R14" s="21"/>
      <c r="S14" s="24"/>
      <c r="T14" s="21"/>
      <c r="U14" s="24">
        <v>8</v>
      </c>
      <c r="V14" s="21">
        <f>(VLOOKUP(U14,$AA$4:$AC$23,MATCH($U$4,$AA$3:$AC$3,0),0)-(VLOOKUP($U$3,$AA$4:$AC$23,MATCH($U$4,$AA$3:$AC$3,0),0)))</f>
        <v>2</v>
      </c>
      <c r="W14" s="22">
        <f>SUM(LARGE((H14,F14,J14,L14,N14,P14,R14,T14,V14),{1;2;3}))</f>
        <v>10.5</v>
      </c>
      <c r="X14" s="18" t="s">
        <v>55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10</v>
      </c>
      <c r="B15" s="18" t="s">
        <v>215</v>
      </c>
      <c r="C15" s="12">
        <v>2005</v>
      </c>
      <c r="D15" s="23" t="s">
        <v>11</v>
      </c>
      <c r="E15" s="24"/>
      <c r="F15" s="21"/>
      <c r="G15" s="24"/>
      <c r="H15" s="21"/>
      <c r="I15" s="24">
        <v>7</v>
      </c>
      <c r="J15" s="21">
        <f>(VLOOKUP(I15,$AA$4:$AC$23,MATCH($I$4,$AA$3:$AC$3,0),0)-(VLOOKUP($I$3,$AA$4:$AC$23,MATCH($I$4,$AA$3:$AC$3,0),0)))</f>
        <v>4.5</v>
      </c>
      <c r="K15" s="24">
        <v>2</v>
      </c>
      <c r="L15" s="21">
        <f>(VLOOKUP(K15,$AA$4:$AC$23,MATCH($K$4,$AA$3:$AC$3,0),0)-(VLOOKUP($K$3,$AA$4:$AC$23,MATCH($K$4,$AA$3:$AC$3,0),0)))</f>
        <v>5.5</v>
      </c>
      <c r="M15" s="24"/>
      <c r="N15" s="21"/>
      <c r="O15" s="24"/>
      <c r="P15" s="21"/>
      <c r="Q15" s="24"/>
      <c r="R15" s="21"/>
      <c r="S15" s="24"/>
      <c r="T15" s="21">
        <v>0</v>
      </c>
      <c r="U15" s="24"/>
      <c r="V15" s="21"/>
      <c r="W15" s="22">
        <f>SUM(LARGE((H15,F15,J15,L15,N15,P15,R15,T15,V15),{1;2;3}))</f>
        <v>10</v>
      </c>
      <c r="X15" s="18" t="s">
        <v>215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11</v>
      </c>
      <c r="B16" s="18" t="s">
        <v>200</v>
      </c>
      <c r="C16" s="12">
        <v>2007</v>
      </c>
      <c r="D16" s="23" t="s">
        <v>201</v>
      </c>
      <c r="E16" s="24">
        <v>9</v>
      </c>
      <c r="F16" s="21">
        <f>(VLOOKUP(E16,$AA$4:$AC$23,MATCH($E$4,$AA$3:$AC$3,0),0)-(VLOOKUP($E$3,$AA$4:$AC$23,MATCH($E$4,$AA$3:$AC$3,0),0)))</f>
        <v>2</v>
      </c>
      <c r="G16" s="24">
        <v>7</v>
      </c>
      <c r="H16" s="21">
        <f>(VLOOKUP(G16,$AA$4:$AC$23,MATCH($G$4,$AA$3:$AC$3,0),0)-(VLOOKUP($G$3,$AA$4:$AC$23,MATCH($G$4,$AA$3:$AC$3,0),0)))</f>
        <v>3.5</v>
      </c>
      <c r="I16" s="24">
        <v>10</v>
      </c>
      <c r="J16" s="21">
        <f>(VLOOKUP(I16,$AA$4:$AC$23,MATCH($I$4,$AA$3:$AC$3,0),0)-(VLOOKUP($I$3,$AA$4:$AC$23,MATCH($I$4,$AA$3:$AC$3,0),0)))</f>
        <v>3</v>
      </c>
      <c r="K16" s="24">
        <v>7</v>
      </c>
      <c r="L16" s="21">
        <f>(VLOOKUP(K16,$AA$4:$AC$23,MATCH($K$4,$AA$3:$AC$3,0),0)-(VLOOKUP($K$3,$AA$4:$AC$23,MATCH($K$4,$AA$3:$AC$3,0),0)))</f>
        <v>3</v>
      </c>
      <c r="M16" s="24"/>
      <c r="N16" s="21"/>
      <c r="O16" s="24"/>
      <c r="P16" s="21"/>
      <c r="Q16" s="24"/>
      <c r="R16" s="21"/>
      <c r="S16" s="24"/>
      <c r="T16" s="21"/>
      <c r="U16" s="24"/>
      <c r="V16" s="21"/>
      <c r="W16" s="22">
        <f>SUM(LARGE((H16,F16,J16,L16,N16,P16,R16,T16,V16),{1;2;3}))</f>
        <v>9.5</v>
      </c>
      <c r="X16" s="18" t="s">
        <v>200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12</v>
      </c>
      <c r="B17" s="18" t="s">
        <v>52</v>
      </c>
      <c r="C17" s="12">
        <v>2005</v>
      </c>
      <c r="D17" s="23" t="s">
        <v>11</v>
      </c>
      <c r="E17" s="24">
        <v>8</v>
      </c>
      <c r="F17" s="21">
        <f>(VLOOKUP(E17,$AA$4:$AC$23,MATCH($E$4,$AA$3:$AC$3,0),0)-(VLOOKUP($E$3,$AA$4:$AC$23,MATCH($E$4,$AA$3:$AC$3,0),0)))</f>
        <v>3</v>
      </c>
      <c r="G17" s="24">
        <v>9</v>
      </c>
      <c r="H17" s="21">
        <f>(VLOOKUP(G17,$AA$4:$AC$23,MATCH($G$4,$AA$3:$AC$3,0),0)-(VLOOKUP($G$3,$AA$4:$AC$23,MATCH($G$4,$AA$3:$AC$3,0),0)))</f>
        <v>2.5</v>
      </c>
      <c r="I17" s="24">
        <v>14</v>
      </c>
      <c r="J17" s="21">
        <f>(VLOOKUP(I17,$AA$4:$AC$23,MATCH($I$4,$AA$3:$AC$3,0),0)-(VLOOKUP($I$3,$AA$4:$AC$23,MATCH($I$4,$AA$3:$AC$3,0),0)))</f>
        <v>1</v>
      </c>
      <c r="K17" s="24">
        <v>9</v>
      </c>
      <c r="L17" s="21">
        <f>(VLOOKUP(K17,$AA$4:$AC$23,MATCH($K$4,$AA$3:$AC$3,0),0)-(VLOOKUP($K$3,$AA$4:$AC$23,MATCH($K$4,$AA$3:$AC$3,0),0)))</f>
        <v>2</v>
      </c>
      <c r="M17" s="24"/>
      <c r="N17" s="21"/>
      <c r="O17" s="24"/>
      <c r="P17" s="21"/>
      <c r="Q17" s="24"/>
      <c r="R17" s="21"/>
      <c r="S17" s="24"/>
      <c r="T17" s="21"/>
      <c r="U17" s="24">
        <v>8</v>
      </c>
      <c r="V17" s="21">
        <f>(VLOOKUP(U17,$AA$4:$AC$23,MATCH($U$4,$AA$3:$AC$3,0),0)-(VLOOKUP($U$3,$AA$4:$AC$23,MATCH($U$4,$AA$3:$AC$3,0),0)))</f>
        <v>2</v>
      </c>
      <c r="W17" s="22">
        <f>SUM(LARGE((H17,F17,J17,L17,N17,P17,R17,T17,V17),{1;2;3}))</f>
        <v>7.5</v>
      </c>
      <c r="X17" s="18" t="s">
        <v>52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13</v>
      </c>
      <c r="B18" s="18" t="s">
        <v>203</v>
      </c>
      <c r="C18" s="12">
        <v>2007</v>
      </c>
      <c r="D18" s="23" t="s">
        <v>105</v>
      </c>
      <c r="E18" s="24">
        <v>7</v>
      </c>
      <c r="F18" s="21">
        <f>(VLOOKUP(E18,$AA$4:$AC$23,MATCH($E$4,$AA$3:$AC$3,0),0)-(VLOOKUP($E$3,$AA$4:$AC$23,MATCH($E$4,$AA$3:$AC$3,0),0)))</f>
        <v>4</v>
      </c>
      <c r="G18" s="24">
        <v>11</v>
      </c>
      <c r="H18" s="21">
        <f>(VLOOKUP(G18,$AA$4:$AC$23,MATCH($G$4,$AA$3:$AC$3,0),0)-(VLOOKUP($G$3,$AA$4:$AC$23,MATCH($G$4,$AA$3:$AC$3,0),0)))</f>
        <v>1.5</v>
      </c>
      <c r="I18" s="24"/>
      <c r="J18" s="21"/>
      <c r="K18" s="24">
        <v>10</v>
      </c>
      <c r="L18" s="21">
        <f>(VLOOKUP(K18,$AA$4:$AC$23,MATCH($K$4,$AA$3:$AC$3,0),0)-(VLOOKUP($K$3,$AA$4:$AC$23,MATCH($K$4,$AA$3:$AC$3,0),0)))</f>
        <v>1.5</v>
      </c>
      <c r="M18" s="24"/>
      <c r="N18" s="21"/>
      <c r="O18" s="24">
        <v>2</v>
      </c>
      <c r="P18" s="21">
        <f>(VLOOKUP(O18,$AA$4:$AC$23,MATCH($O$4,$AA$3:$AC$3,0),0)-(VLOOKUP($O$3,$AA$4:$AC$23,MATCH($O$4,$AA$3:$AC$3,0),0)))</f>
        <v>1.5</v>
      </c>
      <c r="Q18" s="24"/>
      <c r="R18" s="21"/>
      <c r="S18" s="24">
        <v>6</v>
      </c>
      <c r="T18" s="21">
        <f>(VLOOKUP(S18,$AA$4:$AC$23,MATCH($S$4,$AA$3:$AC$3,0),0)-(VLOOKUP($S$3,$AA$4:$AC$23,MATCH($S$4,$AA$3:$AC$3,0),0)))</f>
        <v>1</v>
      </c>
      <c r="U18" s="24"/>
      <c r="V18" s="21"/>
      <c r="W18" s="22">
        <f>SUM(LARGE((H18,F18,J18,L18,N18,P18,R18,T18,V18),{1;2;3}))</f>
        <v>7</v>
      </c>
      <c r="X18" s="18" t="s">
        <v>203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14</v>
      </c>
      <c r="B19" s="18" t="s">
        <v>50</v>
      </c>
      <c r="C19" s="12"/>
      <c r="D19" s="23" t="s">
        <v>11</v>
      </c>
      <c r="E19" s="24"/>
      <c r="F19" s="21"/>
      <c r="G19" s="24"/>
      <c r="H19" s="21"/>
      <c r="I19" s="24">
        <v>9</v>
      </c>
      <c r="J19" s="21">
        <f>(VLOOKUP(I19,$AA$4:$AC$23,MATCH($I$4,$AA$3:$AC$3,0),0)-(VLOOKUP($I$3,$AA$4:$AC$23,MATCH($I$4,$AA$3:$AC$3,0),0)))</f>
        <v>3.5</v>
      </c>
      <c r="K19" s="24"/>
      <c r="L19" s="21"/>
      <c r="M19" s="24"/>
      <c r="N19" s="21"/>
      <c r="O19" s="24"/>
      <c r="P19" s="21"/>
      <c r="Q19" s="24"/>
      <c r="R19" s="21"/>
      <c r="S19" s="24"/>
      <c r="T19" s="21">
        <v>0</v>
      </c>
      <c r="U19" s="24">
        <v>6</v>
      </c>
      <c r="V19" s="21">
        <f>(VLOOKUP(U19,$AA$4:$AC$23,MATCH($U$4,$AA$3:$AC$3,0),0)-(VLOOKUP($U$3,$AA$4:$AC$23,MATCH($U$4,$AA$3:$AC$3,0),0)))</f>
        <v>3</v>
      </c>
      <c r="W19" s="22">
        <f>SUM(LARGE((H19,F19,J19,L19,N19,P19,R19,T19,V19),{1;2;3}))</f>
        <v>6.5</v>
      </c>
      <c r="X19" s="18" t="s">
        <v>50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15</v>
      </c>
      <c r="B20" s="18" t="s">
        <v>214</v>
      </c>
      <c r="C20" s="12">
        <v>2005</v>
      </c>
      <c r="D20" s="23" t="s">
        <v>43</v>
      </c>
      <c r="E20" s="24"/>
      <c r="F20" s="21"/>
      <c r="G20" s="24"/>
      <c r="H20" s="21"/>
      <c r="I20" s="24">
        <v>3</v>
      </c>
      <c r="J20" s="21">
        <f>(VLOOKUP(I20,$AA$4:$AC$23,MATCH($I$4,$AA$3:$AC$3,0),0)-(VLOOKUP($I$3,$AA$4:$AC$23,MATCH($I$4,$AA$3:$AC$3,0),0)))</f>
        <v>6.5</v>
      </c>
      <c r="K20" s="24"/>
      <c r="L20" s="21"/>
      <c r="M20" s="24"/>
      <c r="N20" s="21"/>
      <c r="O20" s="24"/>
      <c r="P20" s="21"/>
      <c r="Q20" s="24"/>
      <c r="R20" s="21"/>
      <c r="S20" s="24"/>
      <c r="T20" s="21">
        <v>0</v>
      </c>
      <c r="U20" s="24"/>
      <c r="V20" s="21">
        <v>0</v>
      </c>
      <c r="W20" s="22">
        <f>SUM(LARGE((H20,F20,J20,L20,N20,P20,R20,T20,V20),{1;2;3}))</f>
        <v>6.5</v>
      </c>
      <c r="X20" s="18" t="s">
        <v>214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A21" s="12">
        <v>16</v>
      </c>
      <c r="B21" s="18" t="s">
        <v>54</v>
      </c>
      <c r="C21" s="12">
        <v>2005</v>
      </c>
      <c r="D21" s="23" t="s">
        <v>11</v>
      </c>
      <c r="E21" s="24">
        <v>10</v>
      </c>
      <c r="F21" s="21">
        <f>(VLOOKUP(E21,$AA$4:$AC$23,MATCH($E$4,$AA$3:$AC$3,0),0)-(VLOOKUP($E$3,$AA$4:$AC$23,MATCH($E$4,$AA$3:$AC$3,0),0)))</f>
        <v>1</v>
      </c>
      <c r="G21" s="24"/>
      <c r="H21" s="21"/>
      <c r="I21" s="24">
        <v>13</v>
      </c>
      <c r="J21" s="21">
        <f>(VLOOKUP(I21,$AA$4:$AC$23,MATCH($I$4,$AA$3:$AC$3,0),0)-(VLOOKUP($I$3,$AA$4:$AC$23,MATCH($I$4,$AA$3:$AC$3,0),0)))</f>
        <v>1.5</v>
      </c>
      <c r="K21" s="24">
        <v>12</v>
      </c>
      <c r="L21" s="21">
        <f>(VLOOKUP(K21,$AA$4:$AC$23,MATCH($K$4,$AA$3:$AC$3,0),0)-(VLOOKUP($K$3,$AA$4:$AC$23,MATCH($K$4,$AA$3:$AC$3,0),0)))</f>
        <v>0.5</v>
      </c>
      <c r="M21" s="24">
        <v>5</v>
      </c>
      <c r="N21" s="21">
        <f>(VLOOKUP(M21,$AA$4:$AC$23,MATCH($M$4,$AA$3:$AC$3,0),0)-(VLOOKUP($M$3,$AA$4:$AC$23,MATCH($M$4,$AA$3:$AC$3,0),0)))</f>
        <v>0.5</v>
      </c>
      <c r="O21" s="24"/>
      <c r="P21" s="21"/>
      <c r="Q21" s="24"/>
      <c r="R21" s="21"/>
      <c r="S21" s="24"/>
      <c r="T21" s="21"/>
      <c r="U21" s="24">
        <v>8</v>
      </c>
      <c r="V21" s="21">
        <f>(VLOOKUP(U21,$AA$4:$AC$23,MATCH($U$4,$AA$3:$AC$3,0),0)-(VLOOKUP($U$3,$AA$4:$AC$23,MATCH($U$4,$AA$3:$AC$3,0),0)))</f>
        <v>2</v>
      </c>
      <c r="W21" s="22">
        <f>SUM(LARGE((H21,F21,J21,L21,N21,P21,R21,T21,V21),{1;2;3}))</f>
        <v>4.5</v>
      </c>
      <c r="X21" s="18" t="s">
        <v>54</v>
      </c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A22" s="12">
        <v>17</v>
      </c>
      <c r="B22" s="18" t="s">
        <v>49</v>
      </c>
      <c r="C22" s="12">
        <v>2004</v>
      </c>
      <c r="D22" s="23" t="s">
        <v>45</v>
      </c>
      <c r="E22" s="24"/>
      <c r="F22" s="21"/>
      <c r="G22" s="24"/>
      <c r="H22" s="21"/>
      <c r="I22" s="24"/>
      <c r="J22" s="21"/>
      <c r="K22" s="24"/>
      <c r="L22" s="21"/>
      <c r="M22" s="24"/>
      <c r="N22" s="21"/>
      <c r="O22" s="24"/>
      <c r="P22" s="21">
        <v>0</v>
      </c>
      <c r="Q22" s="24"/>
      <c r="R22" s="21"/>
      <c r="S22" s="24"/>
      <c r="T22" s="21">
        <v>0</v>
      </c>
      <c r="U22" s="24">
        <v>5</v>
      </c>
      <c r="V22" s="21">
        <f>(VLOOKUP(U22,$AA$4:$AC$23,MATCH($U$4,$AA$3:$AC$3,0),0)-(VLOOKUP($U$3,$AA$4:$AC$23,MATCH($U$4,$AA$3:$AC$3,0),0)))</f>
        <v>3.5</v>
      </c>
      <c r="W22" s="22">
        <f>SUM(LARGE((H22,F22,J22,L22,N22,P22,R22,T22,V22),{1;2;3}))</f>
        <v>3.5</v>
      </c>
      <c r="X22" s="18" t="s">
        <v>49</v>
      </c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A23" s="12">
        <v>18</v>
      </c>
      <c r="B23" s="18" t="s">
        <v>202</v>
      </c>
      <c r="C23" s="12">
        <v>2005</v>
      </c>
      <c r="D23" s="23" t="s">
        <v>87</v>
      </c>
      <c r="E23" s="24"/>
      <c r="F23" s="21"/>
      <c r="G23" s="24">
        <v>10</v>
      </c>
      <c r="H23" s="21">
        <f>(VLOOKUP(G23,$AA$4:$AC$23,MATCH($G$4,$AA$3:$AC$3,0),0)-(VLOOKUP($G$3,$AA$4:$AC$23,MATCH($G$4,$AA$3:$AC$3,0),0)))</f>
        <v>2</v>
      </c>
      <c r="I23" s="24"/>
      <c r="J23" s="21"/>
      <c r="K23" s="24"/>
      <c r="L23" s="21"/>
      <c r="M23" s="24"/>
      <c r="N23" s="21"/>
      <c r="O23" s="24">
        <v>3</v>
      </c>
      <c r="P23" s="21">
        <f>(VLOOKUP(O23,$AA$4:$AC$23,MATCH($O$4,$AA$3:$AC$3,0),0)-(VLOOKUP($O$3,$AA$4:$AC$23,MATCH($O$4,$AA$3:$AC$3,0),0)))</f>
        <v>1</v>
      </c>
      <c r="Q23" s="24"/>
      <c r="R23" s="21"/>
      <c r="S23" s="24">
        <v>7</v>
      </c>
      <c r="T23" s="21">
        <f>(VLOOKUP(S23,$AA$4:$AC$23,MATCH($S$4,$AA$3:$AC$3,0),0)-(VLOOKUP($S$3,$AA$4:$AC$23,MATCH($S$4,$AA$3:$AC$3,0),0)))</f>
        <v>0.5</v>
      </c>
      <c r="U23" s="24"/>
      <c r="V23" s="21"/>
      <c r="W23" s="22">
        <f>SUM(LARGE((H23,F23,J23,L23,N23,P23,R23,T23,V23),{1;2;3}))</f>
        <v>3.5</v>
      </c>
      <c r="X23" s="18" t="s">
        <v>202</v>
      </c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A24" s="12">
        <v>19</v>
      </c>
      <c r="B24" s="18" t="s">
        <v>53</v>
      </c>
      <c r="C24" s="12">
        <v>2007</v>
      </c>
      <c r="D24" s="23" t="s">
        <v>11</v>
      </c>
      <c r="E24" s="24"/>
      <c r="F24" s="21"/>
      <c r="G24" s="24"/>
      <c r="H24" s="21"/>
      <c r="I24" s="24"/>
      <c r="J24" s="21"/>
      <c r="K24" s="24"/>
      <c r="L24" s="21"/>
      <c r="M24" s="24"/>
      <c r="N24" s="21"/>
      <c r="O24" s="24"/>
      <c r="P24" s="21">
        <v>0</v>
      </c>
      <c r="Q24" s="24"/>
      <c r="R24" s="21"/>
      <c r="S24" s="24"/>
      <c r="T24" s="21">
        <v>0</v>
      </c>
      <c r="U24" s="24">
        <v>8</v>
      </c>
      <c r="V24" s="21">
        <f>(VLOOKUP(U24,$AA$4:$AC$23,MATCH($U$4,$AA$3:$AC$3,0),0)-(VLOOKUP($U$3,$AA$4:$AC$23,MATCH($U$4,$AA$3:$AC$3,0),0)))</f>
        <v>2</v>
      </c>
      <c r="W24" s="22">
        <f>SUM(LARGE((H24,F24,J24,L24,N24,P24,R24,T24,V24),{1;2;3}))</f>
        <v>2</v>
      </c>
      <c r="X24" s="18" t="s">
        <v>53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A25" s="12">
        <v>20</v>
      </c>
      <c r="B25" s="18" t="s">
        <v>204</v>
      </c>
      <c r="C25" s="12">
        <v>2007</v>
      </c>
      <c r="D25" s="23" t="s">
        <v>186</v>
      </c>
      <c r="E25" s="24"/>
      <c r="F25" s="21"/>
      <c r="G25" s="24">
        <v>12</v>
      </c>
      <c r="H25" s="21">
        <f>(VLOOKUP(G25,$AA$4:$AC$23,MATCH($G$4,$AA$3:$AC$3,0),0)-(VLOOKUP($G$3,$AA$4:$AC$23,MATCH($G$4,$AA$3:$AC$3,0),0)))</f>
        <v>1</v>
      </c>
      <c r="I25" s="24"/>
      <c r="J25" s="21"/>
      <c r="K25" s="24"/>
      <c r="L25" s="21"/>
      <c r="M25" s="24"/>
      <c r="N25" s="21"/>
      <c r="O25" s="24"/>
      <c r="P25" s="21"/>
      <c r="Q25" s="24"/>
      <c r="R25" s="21"/>
      <c r="S25" s="24"/>
      <c r="T25" s="21">
        <v>0</v>
      </c>
      <c r="U25" s="24"/>
      <c r="V25" s="21">
        <v>0</v>
      </c>
      <c r="W25" s="22">
        <f>SUM(LARGE((H25,F25,J25,L25,N25,P25,R25,T25,V25),{1;2;3}))</f>
        <v>1</v>
      </c>
      <c r="X25" s="18" t="s">
        <v>204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A26" s="12">
        <v>21</v>
      </c>
      <c r="B26" s="18" t="s">
        <v>216</v>
      </c>
      <c r="C26" s="12">
        <v>2005</v>
      </c>
      <c r="D26" s="23" t="s">
        <v>87</v>
      </c>
      <c r="E26" s="24"/>
      <c r="F26" s="21"/>
      <c r="G26" s="24"/>
      <c r="H26" s="21"/>
      <c r="I26" s="24">
        <v>14</v>
      </c>
      <c r="J26" s="21">
        <f>(VLOOKUP(I26,$AA$4:$AC$23,MATCH($I$4,$AA$3:$AC$3,0),0)-(VLOOKUP($I$3,$AA$4:$AC$23,MATCH($I$4,$AA$3:$AC$3,0),0)))</f>
        <v>1</v>
      </c>
      <c r="K26" s="24"/>
      <c r="L26" s="21"/>
      <c r="M26" s="24"/>
      <c r="N26" s="21"/>
      <c r="O26" s="24"/>
      <c r="P26" s="21"/>
      <c r="Q26" s="24"/>
      <c r="R26" s="21"/>
      <c r="S26" s="24"/>
      <c r="T26" s="21">
        <v>0</v>
      </c>
      <c r="U26" s="24"/>
      <c r="V26" s="21">
        <v>0</v>
      </c>
      <c r="W26" s="22">
        <f>SUM(LARGE((H26,F26,J26,L26,N26,P26,R26,T26,V26),{1;2;3}))</f>
        <v>1</v>
      </c>
      <c r="X26" s="18" t="s">
        <v>216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A27" s="12">
        <v>22</v>
      </c>
      <c r="B27" s="18" t="s">
        <v>247</v>
      </c>
      <c r="C27" s="12">
        <v>2005</v>
      </c>
      <c r="D27" s="23" t="s">
        <v>87</v>
      </c>
      <c r="E27" s="24"/>
      <c r="F27" s="21"/>
      <c r="G27" s="24"/>
      <c r="H27" s="21"/>
      <c r="I27" s="58"/>
      <c r="J27" s="21"/>
      <c r="K27" s="24"/>
      <c r="L27" s="21"/>
      <c r="M27" s="24"/>
      <c r="N27" s="21"/>
      <c r="O27" s="24">
        <v>4</v>
      </c>
      <c r="P27" s="21">
        <f>(VLOOKUP(O27,$AA$4:$AC$23,MATCH($O$4,$AA$3:$AC$3,0),0)-(VLOOKUP($O$3,$AA$4:$AC$23,MATCH($O$4,$AA$3:$AC$3,0),0)))</f>
        <v>0.5</v>
      </c>
      <c r="Q27" s="24"/>
      <c r="R27" s="21"/>
      <c r="S27" s="24"/>
      <c r="T27" s="21">
        <v>0</v>
      </c>
      <c r="U27" s="24"/>
      <c r="V27" s="21">
        <v>0</v>
      </c>
      <c r="W27" s="22">
        <f>SUM(LARGE((H27,F27,J27,L27,N27,P27,R27,T27,V27),{1;2;3}))</f>
        <v>0.5</v>
      </c>
      <c r="X27" s="18" t="s">
        <v>247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B28" s="59"/>
      <c r="C28" s="59"/>
      <c r="D28" s="5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X32" s="76" t="s">
        <v>273</v>
      </c>
      <c r="Y32" s="76"/>
      <c r="Z32" s="76"/>
      <c r="AA32" s="7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4:48" x14ac:dyDescent="0.3">
      <c r="X33" s="76"/>
      <c r="Y33" s="76"/>
      <c r="Z33" s="76"/>
      <c r="AA33" s="7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4:48" x14ac:dyDescent="0.3">
      <c r="X34" s="76"/>
      <c r="Y34" s="76"/>
      <c r="Z34" s="76"/>
      <c r="AA34" s="7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4:48" x14ac:dyDescent="0.3"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4:48" x14ac:dyDescent="0.3"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4:48" x14ac:dyDescent="0.3"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4:48" x14ac:dyDescent="0.3"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4:48" x14ac:dyDescent="0.3"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4:48" x14ac:dyDescent="0.3"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4:48" x14ac:dyDescent="0.3"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4:48" x14ac:dyDescent="0.3">
      <c r="AT42" s="25"/>
      <c r="AU42" s="25"/>
      <c r="AV42" s="25"/>
    </row>
    <row r="43" spans="24:48" x14ac:dyDescent="0.3">
      <c r="AT43" s="25"/>
      <c r="AU43" s="25"/>
      <c r="AV43" s="25"/>
    </row>
    <row r="44" spans="24:48" x14ac:dyDescent="0.3">
      <c r="AT44" s="25"/>
      <c r="AU44" s="25"/>
      <c r="AV44" s="25"/>
    </row>
    <row r="45" spans="24:48" x14ac:dyDescent="0.3">
      <c r="AT45" s="25"/>
      <c r="AU45" s="25"/>
      <c r="AV45" s="25"/>
    </row>
    <row r="46" spans="24:48" x14ac:dyDescent="0.3">
      <c r="AT46" s="25"/>
      <c r="AU46" s="25"/>
      <c r="AV46" s="25"/>
    </row>
    <row r="47" spans="24:48" x14ac:dyDescent="0.3">
      <c r="AT47" s="25"/>
      <c r="AU47" s="25"/>
      <c r="AV47" s="25"/>
    </row>
    <row r="48" spans="24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27">
    <sortCondition descending="1" ref="W6:W27"/>
  </sortState>
  <mergeCells count="30">
    <mergeCell ref="S3:T3"/>
    <mergeCell ref="U3:V3"/>
    <mergeCell ref="X32:AA34"/>
    <mergeCell ref="E1:F1"/>
    <mergeCell ref="G1:H1"/>
    <mergeCell ref="I1:J1"/>
    <mergeCell ref="K1:L1"/>
    <mergeCell ref="M1:N1"/>
    <mergeCell ref="E2:F2"/>
    <mergeCell ref="S2:T2"/>
    <mergeCell ref="U1:V1"/>
    <mergeCell ref="Q1:R1"/>
    <mergeCell ref="S1:T1"/>
    <mergeCell ref="O1:P1"/>
    <mergeCell ref="A62:AM62"/>
    <mergeCell ref="G2:H2"/>
    <mergeCell ref="I2:J2"/>
    <mergeCell ref="K2:L2"/>
    <mergeCell ref="M2:N2"/>
    <mergeCell ref="B3:D3"/>
    <mergeCell ref="E3:F3"/>
    <mergeCell ref="G3:H3"/>
    <mergeCell ref="I3:J3"/>
    <mergeCell ref="K3:L3"/>
    <mergeCell ref="M3:N3"/>
    <mergeCell ref="O3:P3"/>
    <mergeCell ref="O2:P2"/>
    <mergeCell ref="Q2:R2"/>
    <mergeCell ref="U2:V2"/>
    <mergeCell ref="Q3:R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8404-73AF-45D3-82C7-136DDCE9410E}">
  <dimension ref="A1:AV62"/>
  <sheetViews>
    <sheetView zoomScale="82" zoomScaleNormal="82" workbookViewId="0">
      <pane xSplit="3" topLeftCell="D1" activePane="topRight" state="frozen"/>
      <selection pane="topRight" activeCell="Y9" sqref="Y9"/>
    </sheetView>
  </sheetViews>
  <sheetFormatPr defaultRowHeight="14.4" x14ac:dyDescent="0.3"/>
  <cols>
    <col min="2" max="2" width="16.6640625" bestFit="1" customWidth="1"/>
    <col min="24" max="24" width="15.4414062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36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252</v>
      </c>
      <c r="T1" s="73"/>
      <c r="U1" s="72" t="s">
        <v>23</v>
      </c>
      <c r="V1" s="73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29</v>
      </c>
      <c r="C2" s="2"/>
      <c r="D2" s="2"/>
      <c r="E2" s="86" t="s">
        <v>40</v>
      </c>
      <c r="F2" s="87"/>
      <c r="G2" s="86" t="s">
        <v>40</v>
      </c>
      <c r="H2" s="87"/>
      <c r="I2" s="86" t="s">
        <v>40</v>
      </c>
      <c r="J2" s="87"/>
      <c r="K2" s="86" t="s">
        <v>40</v>
      </c>
      <c r="L2" s="87"/>
      <c r="M2" s="86" t="s">
        <v>40</v>
      </c>
      <c r="N2" s="87"/>
      <c r="O2" s="86" t="s">
        <v>40</v>
      </c>
      <c r="P2" s="87"/>
      <c r="Q2" s="86" t="s">
        <v>40</v>
      </c>
      <c r="R2" s="87"/>
      <c r="S2" s="86" t="s">
        <v>40</v>
      </c>
      <c r="T2" s="87"/>
      <c r="U2" s="86" t="s">
        <v>40</v>
      </c>
      <c r="V2" s="87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13</v>
      </c>
      <c r="F3" s="75"/>
      <c r="G3" s="75">
        <v>11</v>
      </c>
      <c r="H3" s="75"/>
      <c r="I3" s="75">
        <v>13</v>
      </c>
      <c r="J3" s="75"/>
      <c r="K3" s="75">
        <v>14</v>
      </c>
      <c r="L3" s="75"/>
      <c r="M3" s="75">
        <v>8</v>
      </c>
      <c r="N3" s="75"/>
      <c r="O3" s="75">
        <v>5</v>
      </c>
      <c r="P3" s="75"/>
      <c r="Q3" s="75"/>
      <c r="R3" s="75"/>
      <c r="S3" s="75">
        <v>5</v>
      </c>
      <c r="T3" s="75"/>
      <c r="U3" s="75">
        <v>8</v>
      </c>
      <c r="V3" s="75"/>
      <c r="W3" s="60">
        <f>AVERAGE(E3:V3)-1</f>
        <v>8.625</v>
      </c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X4" s="17"/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8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80</v>
      </c>
      <c r="C6" s="12"/>
      <c r="D6" s="19" t="s">
        <v>10</v>
      </c>
      <c r="E6" s="20">
        <v>3</v>
      </c>
      <c r="F6" s="21">
        <f t="shared" ref="F6:F11" si="0">(VLOOKUP(E6,$AA$4:$AC$23,MATCH($E$4,$AA$3:$AC$3,0),0)-(VLOOKUP($E$3,$AA$4:$AC$23,MATCH($E$4,$AA$3:$AC$3,0),0)))</f>
        <v>10</v>
      </c>
      <c r="G6" s="20">
        <v>1</v>
      </c>
      <c r="H6" s="21">
        <f>(VLOOKUP(G6,$AA$4:$AC$23,MATCH($G$4,$AA$3:$AC$3,0),0)-(VLOOKUP($G$3,$AA$4:$AC$23,MATCH($G$4,$AA$3:$AC$3,0),0)))</f>
        <v>5</v>
      </c>
      <c r="I6" s="20">
        <v>3</v>
      </c>
      <c r="J6" s="21">
        <f>(VLOOKUP(I6,$AA$4:$AC$23,MATCH($I$4,$AA$3:$AC$3,0),0)-(VLOOKUP($I$3,$AA$4:$AC$23,MATCH($I$4,$AA$3:$AC$3,0),0)))</f>
        <v>5</v>
      </c>
      <c r="K6" s="20">
        <v>2</v>
      </c>
      <c r="L6" s="21">
        <f>(VLOOKUP(K6,$AA$4:$AC$23,MATCH($K$4,$AA$3:$AC$3,0),0)-(VLOOKUP($K$3,$AA$4:$AC$23,MATCH($K$4,$AA$3:$AC$3,0),0)))</f>
        <v>6</v>
      </c>
      <c r="M6" s="20"/>
      <c r="N6" s="21"/>
      <c r="O6" s="20"/>
      <c r="P6" s="21"/>
      <c r="Q6" s="20"/>
      <c r="R6" s="21"/>
      <c r="S6" s="20"/>
      <c r="T6" s="21"/>
      <c r="U6" s="20">
        <v>4</v>
      </c>
      <c r="V6" s="21">
        <f>(VLOOKUP(U6,$AA$4:$AC$23,MATCH($U$4,$AA$3:$AC$3,0),0)-(VLOOKUP($U$3,$AA$4:$AC$23,MATCH($U$4,$AA$3:$AC$3,0),0)))</f>
        <v>2</v>
      </c>
      <c r="W6" s="22">
        <f>SUM(LARGE((H6,F6,J6,L6,N6,P6,R6,T6,V6),{1;2;3}))</f>
        <v>21</v>
      </c>
      <c r="X6" s="18" t="s">
        <v>80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79</v>
      </c>
      <c r="C7" s="12"/>
      <c r="D7" s="23" t="s">
        <v>10</v>
      </c>
      <c r="E7" s="24">
        <v>5</v>
      </c>
      <c r="F7" s="21">
        <f t="shared" si="0"/>
        <v>8</v>
      </c>
      <c r="G7" s="24">
        <v>6</v>
      </c>
      <c r="H7" s="21">
        <f>(VLOOKUP(G7,$AA$4:$AC$23,MATCH($G$4,$AA$3:$AC$3,0),0)-(VLOOKUP($G$3,$AA$4:$AC$23,MATCH($G$4,$AA$3:$AC$3,0),0)))</f>
        <v>2.5</v>
      </c>
      <c r="I7" s="24">
        <v>2</v>
      </c>
      <c r="J7" s="21">
        <f>(VLOOKUP(I7,$AA$4:$AC$23,MATCH($I$4,$AA$3:$AC$3,0),0)-(VLOOKUP($I$3,$AA$4:$AC$23,MATCH($I$4,$AA$3:$AC$3,0),0)))</f>
        <v>5.5</v>
      </c>
      <c r="K7" s="24">
        <v>3</v>
      </c>
      <c r="L7" s="21">
        <f>(VLOOKUP(K7,$AA$4:$AC$23,MATCH($K$4,$AA$3:$AC$3,0),0)-(VLOOKUP($K$3,$AA$4:$AC$23,MATCH($K$4,$AA$3:$AC$3,0),0)))</f>
        <v>5.5</v>
      </c>
      <c r="M7" s="24"/>
      <c r="N7" s="21"/>
      <c r="O7" s="24"/>
      <c r="P7" s="21"/>
      <c r="Q7" s="24"/>
      <c r="R7" s="21"/>
      <c r="S7" s="24"/>
      <c r="T7" s="21"/>
      <c r="U7" s="24">
        <v>3</v>
      </c>
      <c r="V7" s="21">
        <f>(VLOOKUP(U7,$AA$4:$AC$23,MATCH($U$4,$AA$3:$AC$3,0),0)-(VLOOKUP($U$3,$AA$4:$AC$23,MATCH($U$4,$AA$3:$AC$3,0),0)))</f>
        <v>2.5</v>
      </c>
      <c r="W7" s="22">
        <f>SUM(LARGE((H7,F7,J7,L7,N7,P7,R7,T7,V7),{1;2;3}))</f>
        <v>19</v>
      </c>
      <c r="X7" s="18" t="s">
        <v>79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78</v>
      </c>
      <c r="C8" s="12">
        <v>2006</v>
      </c>
      <c r="D8" s="23" t="s">
        <v>11</v>
      </c>
      <c r="E8" s="24">
        <v>4</v>
      </c>
      <c r="F8" s="21">
        <f t="shared" si="0"/>
        <v>9</v>
      </c>
      <c r="G8" s="24">
        <v>2</v>
      </c>
      <c r="H8" s="21">
        <f>(VLOOKUP(G8,$AA$4:$AC$23,MATCH($G$4,$AA$3:$AC$3,0),0)-(VLOOKUP($G$3,$AA$4:$AC$23,MATCH($G$4,$AA$3:$AC$3,0),0)))</f>
        <v>4.5</v>
      </c>
      <c r="I8" s="24">
        <v>4</v>
      </c>
      <c r="J8" s="21">
        <f>(VLOOKUP(I8,$AA$4:$AC$23,MATCH($I$4,$AA$3:$AC$3,0),0)-(VLOOKUP($I$3,$AA$4:$AC$23,MATCH($I$4,$AA$3:$AC$3,0),0)))</f>
        <v>4.5</v>
      </c>
      <c r="K8" s="24">
        <v>4</v>
      </c>
      <c r="L8" s="21">
        <f>(VLOOKUP(K8,$AA$4:$AC$23,MATCH($K$4,$AA$3:$AC$3,0),0)-(VLOOKUP($K$3,$AA$4:$AC$23,MATCH($K$4,$AA$3:$AC$3,0),0)))</f>
        <v>5</v>
      </c>
      <c r="M8" s="24">
        <v>1</v>
      </c>
      <c r="N8" s="21">
        <f>(VLOOKUP(M8,$AA$4:$AC$23,MATCH($M$4,$AA$3:$AC$3,0),0)-(VLOOKUP($M$3,$AA$4:$AC$23,MATCH($M$4,$AA$3:$AC$3,0),0)))</f>
        <v>3.5</v>
      </c>
      <c r="O8" s="24">
        <v>2</v>
      </c>
      <c r="P8" s="21">
        <f>(VLOOKUP(O8,$AA$4:$AC$23,MATCH($O$4,$AA$3:$AC$3,0),0)-(VLOOKUP($O$3,$AA$4:$AC$23,MATCH($O$4,$AA$3:$AC$3,0),0)))</f>
        <v>1.5</v>
      </c>
      <c r="Q8" s="24"/>
      <c r="R8" s="21"/>
      <c r="S8" s="24"/>
      <c r="T8" s="21"/>
      <c r="U8" s="24">
        <v>2</v>
      </c>
      <c r="V8" s="21">
        <f>(VLOOKUP(U8,$AA$4:$AC$23,MATCH($U$4,$AA$3:$AC$3,0),0)-(VLOOKUP($U$3,$AA$4:$AC$23,MATCH($U$4,$AA$3:$AC$3,0),0)))</f>
        <v>3</v>
      </c>
      <c r="W8" s="22">
        <f>SUM(LARGE((H8,F8,J8,L8,N8,P8,R8,T8,V8),{1;2;3}))</f>
        <v>18.5</v>
      </c>
      <c r="X8" s="18" t="s">
        <v>78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205</v>
      </c>
      <c r="C9" s="12">
        <v>2005</v>
      </c>
      <c r="D9" s="23" t="s">
        <v>10</v>
      </c>
      <c r="E9" s="24">
        <v>2</v>
      </c>
      <c r="F9" s="21">
        <f t="shared" si="0"/>
        <v>11</v>
      </c>
      <c r="G9" s="24"/>
      <c r="H9" s="21"/>
      <c r="I9" s="24"/>
      <c r="J9" s="21"/>
      <c r="K9" s="24">
        <v>1</v>
      </c>
      <c r="L9" s="21">
        <f>(VLOOKUP(K9,$AA$4:$AC$23,MATCH($K$4,$AA$3:$AC$3,0),0)-(VLOOKUP($K$3,$AA$4:$AC$23,MATCH($K$4,$AA$3:$AC$3,0),0)))</f>
        <v>6.5</v>
      </c>
      <c r="M9" s="24">
        <v>7</v>
      </c>
      <c r="N9" s="21">
        <f>(VLOOKUP(M9,$AA$4:$AC$23,MATCH($M$4,$AA$3:$AC$3,0),0)-(VLOOKUP($M$3,$AA$4:$AC$23,MATCH($M$4,$AA$3:$AC$3,0),0)))</f>
        <v>0.5</v>
      </c>
      <c r="O9" s="24"/>
      <c r="P9" s="21"/>
      <c r="Q9" s="24"/>
      <c r="R9" s="21"/>
      <c r="S9" s="24"/>
      <c r="T9" s="21"/>
      <c r="U9" s="24"/>
      <c r="V9" s="21"/>
      <c r="W9" s="22">
        <f>SUM(LARGE((H9,F9,J9,L9,N9,P9,R9,T9,V9),{1;2;3}))</f>
        <v>18</v>
      </c>
      <c r="X9" s="18" t="s">
        <v>205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196</v>
      </c>
      <c r="C10" s="12">
        <v>2004</v>
      </c>
      <c r="D10" s="23" t="s">
        <v>96</v>
      </c>
      <c r="E10" s="24">
        <v>1</v>
      </c>
      <c r="F10" s="21">
        <f t="shared" si="0"/>
        <v>12</v>
      </c>
      <c r="G10" s="24">
        <v>7</v>
      </c>
      <c r="H10" s="21">
        <f>(VLOOKUP(G10,$AA$4:$AC$23,MATCH($G$4,$AA$3:$AC$3,0),0)-(VLOOKUP($G$3,$AA$4:$AC$23,MATCH($G$4,$AA$3:$AC$3,0),0)))</f>
        <v>2</v>
      </c>
      <c r="I10" s="24"/>
      <c r="J10" s="21"/>
      <c r="K10" s="24"/>
      <c r="L10" s="21"/>
      <c r="M10" s="24">
        <v>2</v>
      </c>
      <c r="N10" s="21">
        <f>(VLOOKUP(M10,$AA$4:$AC$23,MATCH($M$4,$AA$3:$AC$3,0),0)-(VLOOKUP($M$3,$AA$4:$AC$23,MATCH($M$4,$AA$3:$AC$3,0),0)))</f>
        <v>3</v>
      </c>
      <c r="O10" s="24">
        <v>1</v>
      </c>
      <c r="P10" s="21">
        <f>(VLOOKUP(O10,$AA$4:$AC$23,MATCH($O$4,$AA$3:$AC$3,0),0)-(VLOOKUP($O$3,$AA$4:$AC$23,MATCH($O$4,$AA$3:$AC$3,0),0)))</f>
        <v>2</v>
      </c>
      <c r="Q10" s="24"/>
      <c r="R10" s="21"/>
      <c r="S10" s="24">
        <v>1</v>
      </c>
      <c r="T10" s="21">
        <f>(VLOOKUP(S10,$AA$4:$AC$23,MATCH($S$4,$AA$3:$AC$3,0),0)-(VLOOKUP($S$3,$AA$4:$AC$23,MATCH($S$4,$AA$3:$AC$3,0),0)))</f>
        <v>2</v>
      </c>
      <c r="U10" s="24"/>
      <c r="V10" s="21"/>
      <c r="W10" s="22">
        <f>SUM(LARGE((H10,F10,J10,L10,N10,P10,R10,T10,V10),{1;2;3}))</f>
        <v>17</v>
      </c>
      <c r="X10" s="18" t="s">
        <v>196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56</v>
      </c>
      <c r="C11" s="12">
        <v>2005</v>
      </c>
      <c r="D11" s="23" t="s">
        <v>11</v>
      </c>
      <c r="E11" s="24">
        <v>6</v>
      </c>
      <c r="F11" s="21">
        <f t="shared" si="0"/>
        <v>7</v>
      </c>
      <c r="G11" s="24"/>
      <c r="H11" s="21"/>
      <c r="I11" s="24"/>
      <c r="J11" s="21"/>
      <c r="K11" s="24">
        <v>5</v>
      </c>
      <c r="L11" s="21">
        <f>(VLOOKUP(K11,$AA$4:$AC$23,MATCH($K$4,$AA$3:$AC$3,0),0)-(VLOOKUP($K$3,$AA$4:$AC$23,MATCH($K$4,$AA$3:$AC$3,0),0)))</f>
        <v>4.5</v>
      </c>
      <c r="M11" s="24">
        <v>3</v>
      </c>
      <c r="N11" s="21">
        <f>(VLOOKUP(M11,$AA$4:$AC$23,MATCH($M$4,$AA$3:$AC$3,0),0)-(VLOOKUP($M$3,$AA$4:$AC$23,MATCH($M$4,$AA$3:$AC$3,0),0)))</f>
        <v>2.5</v>
      </c>
      <c r="O11" s="24"/>
      <c r="P11" s="21"/>
      <c r="Q11" s="24"/>
      <c r="R11" s="21"/>
      <c r="S11" s="24"/>
      <c r="T11" s="21"/>
      <c r="U11" s="24"/>
      <c r="V11" s="21"/>
      <c r="W11" s="22">
        <f>SUM(LARGE((H11,F11,J11,L11,N11,P11,R11,T11,V11),{1;2;3}))</f>
        <v>14</v>
      </c>
      <c r="X11" s="18" t="s">
        <v>56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81</v>
      </c>
      <c r="C12" s="12"/>
      <c r="D12" s="23" t="s">
        <v>10</v>
      </c>
      <c r="E12" s="24"/>
      <c r="F12" s="21"/>
      <c r="G12" s="24">
        <v>4</v>
      </c>
      <c r="H12" s="21">
        <f>(VLOOKUP(G12,$AA$4:$AC$23,MATCH($G$4,$AA$3:$AC$3,0),0)-(VLOOKUP($G$3,$AA$4:$AC$23,MATCH($G$4,$AA$3:$AC$3,0),0)))</f>
        <v>3.5</v>
      </c>
      <c r="I12" s="24">
        <v>1</v>
      </c>
      <c r="J12" s="21">
        <f>(VLOOKUP(I12,$AA$4:$AC$23,MATCH($I$4,$AA$3:$AC$3,0),0)-(VLOOKUP($I$3,$AA$4:$AC$23,MATCH($I$4,$AA$3:$AC$3,0),0)))</f>
        <v>6</v>
      </c>
      <c r="K12" s="24">
        <v>7</v>
      </c>
      <c r="L12" s="21">
        <f>(VLOOKUP(K12,$AA$4:$AC$23,MATCH($K$4,$AA$3:$AC$3,0),0)-(VLOOKUP($K$3,$AA$4:$AC$23,MATCH($K$4,$AA$3:$AC$3,0),0)))</f>
        <v>3.5</v>
      </c>
      <c r="M12" s="24"/>
      <c r="N12" s="21"/>
      <c r="O12" s="24"/>
      <c r="P12" s="21"/>
      <c r="Q12" s="24"/>
      <c r="R12" s="21"/>
      <c r="S12" s="24"/>
      <c r="T12" s="21"/>
      <c r="U12" s="24">
        <v>5</v>
      </c>
      <c r="V12" s="21">
        <f>(VLOOKUP(U12,$AA$4:$AC$23,MATCH($U$4,$AA$3:$AC$3,0),0)-(VLOOKUP($U$3,$AA$4:$AC$23,MATCH($U$4,$AA$3:$AC$3,0),0)))</f>
        <v>1.5</v>
      </c>
      <c r="W12" s="22">
        <f>SUM(LARGE((H12,F12,J12,L12,N12,P12,R12,T12,V12),{1;2;3}))</f>
        <v>13</v>
      </c>
      <c r="X12" s="18" t="s">
        <v>81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8</v>
      </c>
      <c r="B13" s="18" t="s">
        <v>82</v>
      </c>
      <c r="C13" s="12"/>
      <c r="D13" s="23" t="s">
        <v>10</v>
      </c>
      <c r="E13" s="24">
        <v>8</v>
      </c>
      <c r="F13" s="21">
        <f>(VLOOKUP(E13,$AA$4:$AC$23,MATCH($E$4,$AA$3:$AC$3,0),0)-(VLOOKUP($E$3,$AA$4:$AC$23,MATCH($E$4,$AA$3:$AC$3,0),0)))</f>
        <v>5</v>
      </c>
      <c r="G13" s="24"/>
      <c r="H13" s="21"/>
      <c r="I13" s="24">
        <v>6</v>
      </c>
      <c r="J13" s="21">
        <f>(VLOOKUP(I13,$AA$4:$AC$23,MATCH($I$4,$AA$3:$AC$3,0),0)-(VLOOKUP($I$3,$AA$4:$AC$23,MATCH($I$4,$AA$3:$AC$3,0),0)))</f>
        <v>3.5</v>
      </c>
      <c r="K13" s="24">
        <v>6</v>
      </c>
      <c r="L13" s="21">
        <f>(VLOOKUP(K13,$AA$4:$AC$23,MATCH($K$4,$AA$3:$AC$3,0),0)-(VLOOKUP($K$3,$AA$4:$AC$23,MATCH($K$4,$AA$3:$AC$3,0),0)))</f>
        <v>4</v>
      </c>
      <c r="M13" s="24"/>
      <c r="N13" s="21"/>
      <c r="O13" s="24"/>
      <c r="P13" s="21"/>
      <c r="Q13" s="24"/>
      <c r="R13" s="21"/>
      <c r="S13" s="24"/>
      <c r="T13" s="21"/>
      <c r="U13" s="24">
        <v>6</v>
      </c>
      <c r="V13" s="21">
        <f>(VLOOKUP(U13,$AA$4:$AC$23,MATCH($U$4,$AA$3:$AC$3,0),0)-(VLOOKUP($U$3,$AA$4:$AC$23,MATCH($U$4,$AA$3:$AC$3,0),0)))</f>
        <v>1</v>
      </c>
      <c r="W13" s="22">
        <f>SUM(LARGE((H13,F13,J13,L13,N13,P13,R13,T13,V13),{1;2;3}))</f>
        <v>12.5</v>
      </c>
      <c r="X13" s="18" t="s">
        <v>82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9</v>
      </c>
      <c r="B14" s="18" t="s">
        <v>77</v>
      </c>
      <c r="C14" s="12">
        <v>2005</v>
      </c>
      <c r="D14" s="23" t="s">
        <v>43</v>
      </c>
      <c r="E14" s="24">
        <v>10</v>
      </c>
      <c r="F14" s="21">
        <f>(VLOOKUP(E14,$AA$4:$AC$23,MATCH($E$4,$AA$3:$AC$3,0),0)-(VLOOKUP($E$3,$AA$4:$AC$23,MATCH($E$4,$AA$3:$AC$3,0),0)))</f>
        <v>3</v>
      </c>
      <c r="G14" s="24">
        <v>5</v>
      </c>
      <c r="H14" s="21">
        <f>(VLOOKUP(G14,$AA$4:$AC$23,MATCH($G$4,$AA$3:$AC$3,0),0)-(VLOOKUP($G$3,$AA$4:$AC$23,MATCH($G$4,$AA$3:$AC$3,0),0)))</f>
        <v>3</v>
      </c>
      <c r="I14" s="24">
        <v>5</v>
      </c>
      <c r="J14" s="21">
        <f>(VLOOKUP(I14,$AA$4:$AC$23,MATCH($I$4,$AA$3:$AC$3,0),0)-(VLOOKUP($I$3,$AA$4:$AC$23,MATCH($I$4,$AA$3:$AC$3,0),0)))</f>
        <v>4</v>
      </c>
      <c r="K14" s="24"/>
      <c r="L14" s="21"/>
      <c r="M14" s="24"/>
      <c r="N14" s="21"/>
      <c r="O14" s="24"/>
      <c r="P14" s="21"/>
      <c r="Q14" s="24"/>
      <c r="R14" s="21"/>
      <c r="S14" s="24"/>
      <c r="T14" s="21"/>
      <c r="U14" s="24">
        <v>1</v>
      </c>
      <c r="V14" s="21">
        <f>(VLOOKUP(U14,$AA$4:$AC$23,MATCH($U$4,$AA$3:$AC$3,0),0)-(VLOOKUP($U$3,$AA$4:$AC$23,MATCH($U$4,$AA$3:$AC$3,0),0)))</f>
        <v>3.5</v>
      </c>
      <c r="W14" s="22">
        <f>SUM(LARGE((H14,F14,J14,L14,N14,P14,R14,T14,V14),{1;2;3}))</f>
        <v>10.5</v>
      </c>
      <c r="X14" s="18" t="s">
        <v>77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10</v>
      </c>
      <c r="B15" s="18" t="s">
        <v>218</v>
      </c>
      <c r="C15" s="12">
        <v>2005</v>
      </c>
      <c r="D15" s="23" t="s">
        <v>10</v>
      </c>
      <c r="E15" s="24">
        <v>9</v>
      </c>
      <c r="F15" s="21">
        <f>(VLOOKUP(E15,$AA$4:$AC$23,MATCH($E$4,$AA$3:$AC$3,0),0)-(VLOOKUP($E$3,$AA$4:$AC$23,MATCH($E$4,$AA$3:$AC$3,0),0)))</f>
        <v>4</v>
      </c>
      <c r="G15" s="24"/>
      <c r="H15" s="21"/>
      <c r="I15" s="24">
        <v>9</v>
      </c>
      <c r="J15" s="21">
        <f>(VLOOKUP(I15,$AA$4:$AC$23,MATCH($I$4,$AA$3:$AC$3,0),0)-(VLOOKUP($I$3,$AA$4:$AC$23,MATCH($I$4,$AA$3:$AC$3,0),0)))</f>
        <v>2</v>
      </c>
      <c r="K15" s="24">
        <v>13</v>
      </c>
      <c r="L15" s="21">
        <f>(VLOOKUP(K15,$AA$4:$AC$23,MATCH($K$4,$AA$3:$AC$3,0),0)-(VLOOKUP($K$3,$AA$4:$AC$23,MATCH($K$4,$AA$3:$AC$3,0),0)))</f>
        <v>0.5</v>
      </c>
      <c r="M15" s="24"/>
      <c r="N15" s="21"/>
      <c r="O15" s="24"/>
      <c r="P15" s="21"/>
      <c r="Q15" s="24"/>
      <c r="R15" s="21"/>
      <c r="S15" s="24"/>
      <c r="T15" s="21"/>
      <c r="U15" s="24"/>
      <c r="V15" s="21"/>
      <c r="W15" s="22">
        <f>SUM(LARGE((H15,F15,J15,L15,N15,P15,R15,T15,V15),{1;2;3}))</f>
        <v>6.5</v>
      </c>
      <c r="X15" s="18" t="s">
        <v>218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11</v>
      </c>
      <c r="B16" s="18" t="s">
        <v>240</v>
      </c>
      <c r="C16" s="12">
        <v>2004</v>
      </c>
      <c r="D16" s="23" t="s">
        <v>96</v>
      </c>
      <c r="E16" s="24">
        <v>7</v>
      </c>
      <c r="F16" s="21">
        <f>(VLOOKUP(E16,$AA$4:$AC$23,MATCH($E$4,$AA$3:$AC$3,0),0)-(VLOOKUP($E$3,$AA$4:$AC$23,MATCH($E$4,$AA$3:$AC$3,0),0)))</f>
        <v>6</v>
      </c>
      <c r="G16" s="24"/>
      <c r="H16" s="21"/>
      <c r="I16" s="24"/>
      <c r="J16" s="21"/>
      <c r="K16" s="24"/>
      <c r="L16" s="21"/>
      <c r="M16" s="24"/>
      <c r="N16" s="21"/>
      <c r="O16" s="24"/>
      <c r="P16" s="21">
        <v>0</v>
      </c>
      <c r="Q16" s="24"/>
      <c r="R16" s="21"/>
      <c r="S16" s="24"/>
      <c r="T16" s="21"/>
      <c r="U16" s="24"/>
      <c r="V16" s="21">
        <v>0</v>
      </c>
      <c r="W16" s="22">
        <f>SUM(LARGE((H16,F16,J16,L16,N16,P16,R16,T16,V16),{1;2;3}))</f>
        <v>6</v>
      </c>
      <c r="X16" s="18" t="s">
        <v>240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12</v>
      </c>
      <c r="B17" s="18" t="s">
        <v>207</v>
      </c>
      <c r="C17" s="12">
        <v>2005</v>
      </c>
      <c r="D17" s="23" t="s">
        <v>186</v>
      </c>
      <c r="E17" s="24"/>
      <c r="F17" s="21"/>
      <c r="G17" s="24"/>
      <c r="H17" s="21"/>
      <c r="I17" s="24">
        <v>7</v>
      </c>
      <c r="J17" s="21">
        <f>(VLOOKUP(I17,$AA$4:$AC$23,MATCH($I$4,$AA$3:$AC$3,0),0)-(VLOOKUP($I$3,$AA$4:$AC$23,MATCH($I$4,$AA$3:$AC$3,0),0)))</f>
        <v>3</v>
      </c>
      <c r="K17" s="24">
        <v>9</v>
      </c>
      <c r="L17" s="21">
        <f>(VLOOKUP(K17,$AA$4:$AC$23,MATCH($K$4,$AA$3:$AC$3,0),0)-(VLOOKUP($K$3,$AA$4:$AC$23,MATCH($K$4,$AA$3:$AC$3,0),0)))</f>
        <v>2.5</v>
      </c>
      <c r="M17" s="24"/>
      <c r="N17" s="21"/>
      <c r="O17" s="24"/>
      <c r="P17" s="21"/>
      <c r="Q17" s="24"/>
      <c r="R17" s="21"/>
      <c r="S17" s="24"/>
      <c r="T17" s="21"/>
      <c r="U17" s="24"/>
      <c r="V17" s="21">
        <v>0</v>
      </c>
      <c r="W17" s="22">
        <f>SUM(LARGE((H17,F17,J17,L17,N17,P17,R17,T17,V17),{1;2;3}))</f>
        <v>5.5</v>
      </c>
      <c r="X17" s="18" t="s">
        <v>207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13</v>
      </c>
      <c r="B18" s="18" t="s">
        <v>217</v>
      </c>
      <c r="C18" s="12">
        <v>2005</v>
      </c>
      <c r="D18" s="23" t="s">
        <v>10</v>
      </c>
      <c r="E18" s="24"/>
      <c r="F18" s="21"/>
      <c r="G18" s="24"/>
      <c r="H18" s="21"/>
      <c r="I18" s="24">
        <v>8</v>
      </c>
      <c r="J18" s="21">
        <f>(VLOOKUP(I18,$AA$4:$AC$23,MATCH($I$4,$AA$3:$AC$3,0),0)-(VLOOKUP($I$3,$AA$4:$AC$23,MATCH($I$4,$AA$3:$AC$3,0),0)))</f>
        <v>2.5</v>
      </c>
      <c r="K18" s="24">
        <v>11</v>
      </c>
      <c r="L18" s="21">
        <f>(VLOOKUP(K18,$AA$4:$AC$23,MATCH($K$4,$AA$3:$AC$3,0),0)-(VLOOKUP($K$3,$AA$4:$AC$23,MATCH($K$4,$AA$3:$AC$3,0),0)))</f>
        <v>1.5</v>
      </c>
      <c r="M18" s="24">
        <v>6</v>
      </c>
      <c r="N18" s="21">
        <f>(VLOOKUP(M18,$AA$4:$AC$23,MATCH($M$4,$AA$3:$AC$3,0),0)-(VLOOKUP($M$3,$AA$4:$AC$23,MATCH($M$4,$AA$3:$AC$3,0),0)))</f>
        <v>1</v>
      </c>
      <c r="O18" s="24"/>
      <c r="P18" s="21"/>
      <c r="Q18" s="24"/>
      <c r="R18" s="21"/>
      <c r="S18" s="24"/>
      <c r="T18" s="21"/>
      <c r="U18" s="24"/>
      <c r="V18" s="21"/>
      <c r="W18" s="22">
        <f>SUM(LARGE((H18,F18,J18,L18,N18,P18,R18,T18,V18),{1;2;3}))</f>
        <v>5</v>
      </c>
      <c r="X18" s="18" t="s">
        <v>217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14</v>
      </c>
      <c r="B19" s="18" t="s">
        <v>219</v>
      </c>
      <c r="C19" s="12">
        <v>2005</v>
      </c>
      <c r="D19" s="23" t="s">
        <v>10</v>
      </c>
      <c r="E19" s="24"/>
      <c r="F19" s="21"/>
      <c r="G19" s="24"/>
      <c r="H19" s="21"/>
      <c r="I19" s="24"/>
      <c r="J19" s="21"/>
      <c r="K19" s="24">
        <v>8</v>
      </c>
      <c r="L19" s="21">
        <f>(VLOOKUP(K19,$AA$4:$AC$23,MATCH($K$4,$AA$3:$AC$3,0),0)-(VLOOKUP($K$3,$AA$4:$AC$23,MATCH($K$4,$AA$3:$AC$3,0),0)))</f>
        <v>3</v>
      </c>
      <c r="M19" s="24">
        <v>5</v>
      </c>
      <c r="N19" s="21">
        <f>(VLOOKUP(M19,$AA$4:$AC$23,MATCH($M$4,$AA$3:$AC$3,0),0)-(VLOOKUP($M$3,$AA$4:$AC$23,MATCH($M$4,$AA$3:$AC$3,0),0)))</f>
        <v>1.5</v>
      </c>
      <c r="O19" s="24"/>
      <c r="P19" s="21"/>
      <c r="Q19" s="24"/>
      <c r="R19" s="21"/>
      <c r="S19" s="24"/>
      <c r="T19" s="21"/>
      <c r="U19" s="24"/>
      <c r="V19" s="21">
        <v>0</v>
      </c>
      <c r="W19" s="22">
        <f>SUM(LARGE((H19,F19,J19,L19,N19,P19,R19,T19,V19),{1;2;3}))</f>
        <v>4.5</v>
      </c>
      <c r="X19" s="18" t="s">
        <v>219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15</v>
      </c>
      <c r="B20" s="18" t="s">
        <v>195</v>
      </c>
      <c r="C20" s="12">
        <v>2004</v>
      </c>
      <c r="D20" s="23" t="s">
        <v>11</v>
      </c>
      <c r="E20" s="24"/>
      <c r="F20" s="21"/>
      <c r="G20" s="24">
        <v>3</v>
      </c>
      <c r="H20" s="21">
        <f>(VLOOKUP(G20,$AA$4:$AC$23,MATCH($G$4,$AA$3:$AC$3,0),0)-(VLOOKUP($G$3,$AA$4:$AC$23,MATCH($G$4,$AA$3:$AC$3,0),0)))</f>
        <v>4</v>
      </c>
      <c r="I20" s="24"/>
      <c r="J20" s="21"/>
      <c r="K20" s="24"/>
      <c r="L20" s="21"/>
      <c r="M20" s="24"/>
      <c r="N20" s="21"/>
      <c r="O20" s="24"/>
      <c r="P20" s="21"/>
      <c r="Q20" s="24"/>
      <c r="R20" s="21"/>
      <c r="S20" s="24"/>
      <c r="T20" s="21">
        <v>0</v>
      </c>
      <c r="U20" s="24"/>
      <c r="V20" s="21">
        <v>0</v>
      </c>
      <c r="W20" s="22">
        <f>SUM(LARGE((H20,F20,J20,L20,N20,P20,R20,T20,V20),{1;2;3}))</f>
        <v>4</v>
      </c>
      <c r="X20" s="18" t="s">
        <v>195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A21" s="12">
        <v>16</v>
      </c>
      <c r="B21" s="18" t="s">
        <v>197</v>
      </c>
      <c r="C21" s="12">
        <v>2004</v>
      </c>
      <c r="D21" s="23" t="s">
        <v>43</v>
      </c>
      <c r="E21" s="24">
        <v>11</v>
      </c>
      <c r="F21" s="21">
        <f>(VLOOKUP(E21,$AA$4:$AC$23,MATCH($E$4,$AA$3:$AC$3,0),0)-(VLOOKUP($E$3,$AA$4:$AC$23,MATCH($E$4,$AA$3:$AC$3,0),0)))</f>
        <v>2</v>
      </c>
      <c r="G21" s="24">
        <v>8</v>
      </c>
      <c r="H21" s="21">
        <f>(VLOOKUP(G21,$AA$4:$AC$23,MATCH($G$4,$AA$3:$AC$3,0),0)-(VLOOKUP($G$3,$AA$4:$AC$23,MATCH($G$4,$AA$3:$AC$3,0),0)))</f>
        <v>1.5</v>
      </c>
      <c r="I21" s="24"/>
      <c r="J21" s="21"/>
      <c r="K21" s="24"/>
      <c r="L21" s="21"/>
      <c r="M21" s="24"/>
      <c r="N21" s="21"/>
      <c r="O21" s="24"/>
      <c r="P21" s="21"/>
      <c r="Q21" s="24"/>
      <c r="R21" s="21"/>
      <c r="S21" s="24"/>
      <c r="T21" s="21"/>
      <c r="U21" s="24"/>
      <c r="V21" s="21">
        <v>0</v>
      </c>
      <c r="W21" s="22">
        <f>SUM(LARGE((H21,F21,J21,L21,N21,P21,R21,T21,V21),{1;2;3}))</f>
        <v>3.5</v>
      </c>
      <c r="X21" s="18" t="s">
        <v>197</v>
      </c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A22" s="12">
        <v>17</v>
      </c>
      <c r="B22" s="18" t="s">
        <v>220</v>
      </c>
      <c r="C22" s="12">
        <v>2004</v>
      </c>
      <c r="D22" s="23" t="s">
        <v>221</v>
      </c>
      <c r="E22" s="24"/>
      <c r="F22" s="21"/>
      <c r="G22" s="24"/>
      <c r="H22" s="21"/>
      <c r="I22" s="24">
        <v>10</v>
      </c>
      <c r="J22" s="21">
        <f>(VLOOKUP(I22,$AA$4:$AC$23,MATCH($I$4,$AA$3:$AC$3,0),0)-(VLOOKUP($I$3,$AA$4:$AC$23,MATCH($I$4,$AA$3:$AC$3,0),0)))</f>
        <v>1.5</v>
      </c>
      <c r="K22" s="24">
        <v>10</v>
      </c>
      <c r="L22" s="21">
        <f>(VLOOKUP(K22,$AA$4:$AC$23,MATCH($K$4,$AA$3:$AC$3,0),0)-(VLOOKUP($K$3,$AA$4:$AC$23,MATCH($K$4,$AA$3:$AC$3,0),0)))</f>
        <v>2</v>
      </c>
      <c r="M22" s="24"/>
      <c r="N22" s="21"/>
      <c r="O22" s="24"/>
      <c r="P22" s="21"/>
      <c r="Q22" s="24"/>
      <c r="R22" s="21"/>
      <c r="S22" s="24"/>
      <c r="T22" s="21"/>
      <c r="U22" s="24"/>
      <c r="V22" s="21">
        <v>0</v>
      </c>
      <c r="W22" s="22">
        <f>SUM(LARGE((H22,F22,J22,L22,N22,P22,R22,T22,V22),{1;2;3}))</f>
        <v>3.5</v>
      </c>
      <c r="X22" s="18" t="s">
        <v>220</v>
      </c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A23" s="12">
        <v>18</v>
      </c>
      <c r="B23" s="18" t="s">
        <v>83</v>
      </c>
      <c r="C23" s="12"/>
      <c r="D23" s="23" t="s">
        <v>10</v>
      </c>
      <c r="E23" s="24">
        <v>12</v>
      </c>
      <c r="F23" s="21">
        <f>(VLOOKUP(E23,$AA$4:$AC$23,MATCH($E$4,$AA$3:$AC$3,0),0)-(VLOOKUP($E$3,$AA$4:$AC$23,MATCH($E$4,$AA$3:$AC$3,0),0)))</f>
        <v>1</v>
      </c>
      <c r="G23" s="24">
        <v>9</v>
      </c>
      <c r="H23" s="21">
        <f>(VLOOKUP(G23,$AA$4:$AC$23,MATCH($G$4,$AA$3:$AC$3,0),0)-(VLOOKUP($G$3,$AA$4:$AC$23,MATCH($G$4,$AA$3:$AC$3,0),0)))</f>
        <v>1</v>
      </c>
      <c r="I23" s="24">
        <v>11</v>
      </c>
      <c r="J23" s="21">
        <f>(VLOOKUP(I23,$AA$4:$AC$23,MATCH($I$4,$AA$3:$AC$3,0),0)-(VLOOKUP($I$3,$AA$4:$AC$23,MATCH($I$4,$AA$3:$AC$3,0),0)))</f>
        <v>1</v>
      </c>
      <c r="K23" s="24">
        <v>12</v>
      </c>
      <c r="L23" s="21">
        <f>(VLOOKUP(K23,$AA$4:$AC$23,MATCH($K$4,$AA$3:$AC$3,0),0)-(VLOOKUP($K$3,$AA$4:$AC$23,MATCH($K$4,$AA$3:$AC$3,0),0)))</f>
        <v>1</v>
      </c>
      <c r="M23" s="24"/>
      <c r="N23" s="21"/>
      <c r="O23" s="24"/>
      <c r="P23" s="21"/>
      <c r="Q23" s="24"/>
      <c r="R23" s="21"/>
      <c r="S23" s="24"/>
      <c r="T23" s="21"/>
      <c r="U23" s="24">
        <v>7</v>
      </c>
      <c r="V23" s="21">
        <f>(VLOOKUP(U23,$AA$4:$AC$23,MATCH($U$4,$AA$3:$AC$3,0),0)-(VLOOKUP($U$3,$AA$4:$AC$23,MATCH($U$4,$AA$3:$AC$3,0),0)))</f>
        <v>0.5</v>
      </c>
      <c r="W23" s="22">
        <f>SUM(LARGE((H23,F23,J23,L23,N23,P23,R23,T23,V23),{1;2;3}))</f>
        <v>3</v>
      </c>
      <c r="X23" s="18" t="s">
        <v>83</v>
      </c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A24" s="12">
        <v>19</v>
      </c>
      <c r="B24" s="18" t="s">
        <v>243</v>
      </c>
      <c r="C24" s="12">
        <v>2004</v>
      </c>
      <c r="D24" s="19" t="s">
        <v>244</v>
      </c>
      <c r="E24" s="24"/>
      <c r="F24" s="21"/>
      <c r="G24" s="24"/>
      <c r="H24" s="21"/>
      <c r="I24" s="24"/>
      <c r="J24" s="21"/>
      <c r="K24" s="24"/>
      <c r="L24" s="21"/>
      <c r="M24" s="24">
        <v>4</v>
      </c>
      <c r="N24" s="21">
        <f>(VLOOKUP(M24,$AA$4:$AC$23,MATCH($M$4,$AA$3:$AC$3,0),0)-(VLOOKUP($M$3,$AA$4:$AC$23,MATCH($M$4,$AA$3:$AC$3,0),0)))</f>
        <v>2</v>
      </c>
      <c r="O24" s="24"/>
      <c r="P24" s="21"/>
      <c r="Q24" s="24"/>
      <c r="R24" s="21"/>
      <c r="S24" s="24"/>
      <c r="T24" s="21">
        <v>0</v>
      </c>
      <c r="U24" s="24"/>
      <c r="V24" s="21">
        <v>0</v>
      </c>
      <c r="W24" s="22">
        <f>SUM(LARGE((H24,F24,J24,L24,N24,P24,R24,T24,V24),{1;2;3}))</f>
        <v>2</v>
      </c>
      <c r="X24" s="18" t="s">
        <v>243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A25" s="12">
        <v>20</v>
      </c>
      <c r="B25" s="18" t="s">
        <v>194</v>
      </c>
      <c r="C25" s="12">
        <v>2004</v>
      </c>
      <c r="D25" s="23" t="s">
        <v>87</v>
      </c>
      <c r="E25" s="24"/>
      <c r="F25" s="21"/>
      <c r="G25" s="24"/>
      <c r="H25" s="21"/>
      <c r="I25" s="24"/>
      <c r="J25" s="21"/>
      <c r="K25" s="24"/>
      <c r="L25" s="21"/>
      <c r="M25" s="24"/>
      <c r="N25" s="21"/>
      <c r="O25" s="24">
        <v>4</v>
      </c>
      <c r="P25" s="21">
        <f>(VLOOKUP(O25,$AA$4:$AC$23,MATCH($O$4,$AA$3:$AC$3,0),0)-(VLOOKUP($O$3,$AA$4:$AC$23,MATCH($O$4,$AA$3:$AC$3,0),0)))</f>
        <v>0.5</v>
      </c>
      <c r="Q25" s="24"/>
      <c r="R25" s="21"/>
      <c r="S25" s="24">
        <v>2</v>
      </c>
      <c r="T25" s="21">
        <f>(VLOOKUP(S25,$AA$4:$AC$23,MATCH($S$4,$AA$3:$AC$3,0),0)-(VLOOKUP($S$3,$AA$4:$AC$23,MATCH($S$4,$AA$3:$AC$3,0),0)))</f>
        <v>1.5</v>
      </c>
      <c r="U25" s="24"/>
      <c r="V25" s="21">
        <v>0</v>
      </c>
      <c r="W25" s="22">
        <f>SUM(LARGE((H25,F25,J25,L25,N25,P25,R25,T25,V25),{1;2;3}))</f>
        <v>2</v>
      </c>
      <c r="X25" s="18" t="s">
        <v>194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A26" s="12">
        <v>21</v>
      </c>
      <c r="B26" s="18" t="s">
        <v>245</v>
      </c>
      <c r="C26" s="12">
        <v>2004</v>
      </c>
      <c r="D26" s="23" t="s">
        <v>11</v>
      </c>
      <c r="E26" s="24"/>
      <c r="F26" s="21"/>
      <c r="G26" s="24"/>
      <c r="H26" s="21"/>
      <c r="I26" s="24"/>
      <c r="J26" s="21"/>
      <c r="K26" s="24"/>
      <c r="L26" s="21"/>
      <c r="M26" s="24">
        <v>5</v>
      </c>
      <c r="N26" s="21">
        <f>(VLOOKUP(M26,$AA$4:$AC$23,MATCH($M$4,$AA$3:$AC$3,0),0)-(VLOOKUP($M$3,$AA$4:$AC$23,MATCH($M$4,$AA$3:$AC$3,0),0)))</f>
        <v>1.5</v>
      </c>
      <c r="O26" s="24"/>
      <c r="P26" s="21"/>
      <c r="Q26" s="24"/>
      <c r="R26" s="21"/>
      <c r="S26" s="24"/>
      <c r="T26" s="21">
        <v>0</v>
      </c>
      <c r="U26" s="24"/>
      <c r="V26" s="21">
        <v>0</v>
      </c>
      <c r="W26" s="22">
        <f>SUM(LARGE((H26,F26,J26,L26,N26,P26,R26,T26,V26),{1;2;3}))</f>
        <v>1.5</v>
      </c>
      <c r="X26" s="18" t="s">
        <v>245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A27" s="12">
        <v>22</v>
      </c>
      <c r="B27" s="18" t="s">
        <v>198</v>
      </c>
      <c r="C27" s="12">
        <v>2004</v>
      </c>
      <c r="D27" s="23" t="s">
        <v>87</v>
      </c>
      <c r="E27" s="24"/>
      <c r="F27" s="21"/>
      <c r="G27" s="24">
        <v>10</v>
      </c>
      <c r="H27" s="21">
        <f>(VLOOKUP(G27,$AA$4:$AC$23,MATCH($G$4,$AA$3:$AC$3,0),0)-(VLOOKUP($G$3,$AA$4:$AC$23,MATCH($G$4,$AA$3:$AC$3,0),0)))</f>
        <v>0.5</v>
      </c>
      <c r="I27" s="24"/>
      <c r="J27" s="21"/>
      <c r="K27" s="24"/>
      <c r="L27" s="21"/>
      <c r="M27" s="24"/>
      <c r="N27" s="21"/>
      <c r="O27" s="24"/>
      <c r="P27" s="21"/>
      <c r="Q27" s="24"/>
      <c r="R27" s="21"/>
      <c r="S27" s="24">
        <v>4</v>
      </c>
      <c r="T27" s="21">
        <f>(VLOOKUP(S27,$AA$4:$AC$23,MATCH($S$4,$AA$3:$AC$3,0),0)-(VLOOKUP($S$3,$AA$4:$AC$23,MATCH($S$4,$AA$3:$AC$3,0),0)))</f>
        <v>0.5</v>
      </c>
      <c r="U27" s="24"/>
      <c r="V27" s="21">
        <v>0</v>
      </c>
      <c r="W27" s="22">
        <f>SUM(LARGE((H27,F27,J27,L27,N27,P27,R27,T27,V27),{1;2;3}))</f>
        <v>1</v>
      </c>
      <c r="X27" s="18" t="s">
        <v>198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A28" s="12">
        <v>23</v>
      </c>
      <c r="B28" s="18" t="s">
        <v>222</v>
      </c>
      <c r="C28" s="12">
        <v>205</v>
      </c>
      <c r="D28" s="23" t="s">
        <v>186</v>
      </c>
      <c r="E28" s="24"/>
      <c r="F28" s="21"/>
      <c r="G28" s="24"/>
      <c r="H28" s="21"/>
      <c r="I28" s="24">
        <v>11</v>
      </c>
      <c r="J28" s="21">
        <f>(VLOOKUP(I28,$AA$4:$AC$23,MATCH($I$4,$AA$3:$AC$3,0),0)-(VLOOKUP($I$3,$AA$4:$AC$23,MATCH($I$4,$AA$3:$AC$3,0),0)))</f>
        <v>1</v>
      </c>
      <c r="K28" s="24"/>
      <c r="L28" s="21"/>
      <c r="M28" s="24"/>
      <c r="N28" s="21"/>
      <c r="O28" s="24"/>
      <c r="P28" s="21"/>
      <c r="Q28" s="24"/>
      <c r="R28" s="21"/>
      <c r="S28" s="24"/>
      <c r="T28" s="21">
        <v>0</v>
      </c>
      <c r="U28" s="24"/>
      <c r="V28" s="21">
        <v>0</v>
      </c>
      <c r="W28" s="22">
        <f>SUM(LARGE((H28,F28,J28,L28,N28,P28,R28,T28,V28),{1;2;3}))</f>
        <v>1</v>
      </c>
      <c r="X28" s="18" t="s">
        <v>222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A29" s="12">
        <v>24</v>
      </c>
      <c r="B29" s="50" t="s">
        <v>58</v>
      </c>
      <c r="C29" s="41">
        <v>2005</v>
      </c>
      <c r="D29" s="55" t="s">
        <v>11</v>
      </c>
      <c r="E29" s="24"/>
      <c r="F29" s="21"/>
      <c r="G29" s="24"/>
      <c r="H29" s="21"/>
      <c r="I29" s="24"/>
      <c r="J29" s="21"/>
      <c r="K29" s="24"/>
      <c r="L29" s="21"/>
      <c r="M29" s="24"/>
      <c r="N29" s="21"/>
      <c r="O29" s="24">
        <v>3</v>
      </c>
      <c r="P29" s="21">
        <f>(VLOOKUP(O29,$AA$4:$AC$23,MATCH($O$4,$AA$3:$AC$3,0),0)-(VLOOKUP($O$3,$AA$4:$AC$23,MATCH($O$4,$AA$3:$AC$3,0),0)))</f>
        <v>1</v>
      </c>
      <c r="Q29" s="24"/>
      <c r="R29" s="21"/>
      <c r="S29" s="24"/>
      <c r="T29" s="21">
        <v>0</v>
      </c>
      <c r="U29" s="24"/>
      <c r="V29" s="21">
        <v>0</v>
      </c>
      <c r="W29" s="22">
        <f>SUM(LARGE((H29,F29,J29,L29,N29,P29,R29,T29,V29),{1;2;3}))</f>
        <v>1</v>
      </c>
      <c r="X29" s="50" t="s">
        <v>58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A30" s="12">
        <v>25</v>
      </c>
      <c r="B30" s="18" t="s">
        <v>213</v>
      </c>
      <c r="C30" s="12">
        <v>2005</v>
      </c>
      <c r="D30" s="23" t="s">
        <v>87</v>
      </c>
      <c r="E30" s="24"/>
      <c r="F30" s="21"/>
      <c r="G30" s="24"/>
      <c r="H30" s="21"/>
      <c r="I30" s="24"/>
      <c r="J30" s="21"/>
      <c r="K30" s="24"/>
      <c r="L30" s="21"/>
      <c r="M30" s="24"/>
      <c r="N30" s="21"/>
      <c r="O30" s="24"/>
      <c r="P30" s="21">
        <v>0</v>
      </c>
      <c r="Q30" s="24"/>
      <c r="R30" s="21"/>
      <c r="S30" s="24">
        <v>3</v>
      </c>
      <c r="T30" s="21">
        <f>(VLOOKUP(S30,$AA$4:$AC$23,MATCH($S$4,$AA$3:$AC$3,0),0)-(VLOOKUP($S$3,$AA$4:$AC$23,MATCH($S$4,$AA$3:$AC$3,0),0)))</f>
        <v>1</v>
      </c>
      <c r="U30" s="24"/>
      <c r="V30" s="21">
        <v>0</v>
      </c>
      <c r="W30" s="22">
        <f>SUM(LARGE((H30,F30,J30,L30,N30,P30,R30,T30,V30),{1;2;3}))</f>
        <v>1</v>
      </c>
      <c r="X30" s="18" t="s">
        <v>213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C31" s="59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4:48" x14ac:dyDescent="0.3"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4:48" x14ac:dyDescent="0.3">
      <c r="X34" s="76" t="s">
        <v>273</v>
      </c>
      <c r="Y34" s="76"/>
      <c r="Z34" s="76"/>
      <c r="AA34" s="7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4:48" x14ac:dyDescent="0.3">
      <c r="X35" s="76"/>
      <c r="Y35" s="76"/>
      <c r="Z35" s="76"/>
      <c r="AA35" s="7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4:48" x14ac:dyDescent="0.3">
      <c r="X36" s="76"/>
      <c r="Y36" s="76"/>
      <c r="Z36" s="76"/>
      <c r="AA36" s="7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4:48" x14ac:dyDescent="0.3"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4:48" x14ac:dyDescent="0.3"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4:48" x14ac:dyDescent="0.3"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4:48" x14ac:dyDescent="0.3"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4:48" x14ac:dyDescent="0.3"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4:48" x14ac:dyDescent="0.3">
      <c r="AT42" s="25"/>
      <c r="AU42" s="25"/>
      <c r="AV42" s="25"/>
    </row>
    <row r="43" spans="24:48" x14ac:dyDescent="0.3">
      <c r="AT43" s="25"/>
      <c r="AU43" s="25"/>
      <c r="AV43" s="25"/>
    </row>
    <row r="44" spans="24:48" x14ac:dyDescent="0.3">
      <c r="AT44" s="25"/>
      <c r="AU44" s="25"/>
      <c r="AV44" s="25"/>
    </row>
    <row r="45" spans="24:48" x14ac:dyDescent="0.3">
      <c r="AT45" s="25"/>
      <c r="AU45" s="25"/>
      <c r="AV45" s="25"/>
    </row>
    <row r="46" spans="24:48" x14ac:dyDescent="0.3">
      <c r="AT46" s="25"/>
      <c r="AU46" s="25"/>
      <c r="AV46" s="25"/>
    </row>
    <row r="47" spans="24:48" x14ac:dyDescent="0.3">
      <c r="AT47" s="25"/>
      <c r="AU47" s="25"/>
      <c r="AV47" s="25"/>
    </row>
    <row r="48" spans="24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30">
    <sortCondition descending="1" ref="W6:W30"/>
  </sortState>
  <mergeCells count="30">
    <mergeCell ref="S3:T3"/>
    <mergeCell ref="U3:V3"/>
    <mergeCell ref="X34:AA36"/>
    <mergeCell ref="E1:F1"/>
    <mergeCell ref="G1:H1"/>
    <mergeCell ref="I1:J1"/>
    <mergeCell ref="K1:L1"/>
    <mergeCell ref="M1:N1"/>
    <mergeCell ref="E2:F2"/>
    <mergeCell ref="S2:T2"/>
    <mergeCell ref="U1:V1"/>
    <mergeCell ref="Q1:R1"/>
    <mergeCell ref="S1:T1"/>
    <mergeCell ref="O1:P1"/>
    <mergeCell ref="A62:AM62"/>
    <mergeCell ref="G2:H2"/>
    <mergeCell ref="I2:J2"/>
    <mergeCell ref="K2:L2"/>
    <mergeCell ref="M2:N2"/>
    <mergeCell ref="B3:D3"/>
    <mergeCell ref="E3:F3"/>
    <mergeCell ref="G3:H3"/>
    <mergeCell ref="I3:J3"/>
    <mergeCell ref="K3:L3"/>
    <mergeCell ref="M3:N3"/>
    <mergeCell ref="O3:P3"/>
    <mergeCell ref="Q3:R3"/>
    <mergeCell ref="O2:P2"/>
    <mergeCell ref="Q2:R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040B-BBFB-4DFE-8FD5-E32EAD40A150}">
  <dimension ref="A1:AV62"/>
  <sheetViews>
    <sheetView zoomScale="73" zoomScaleNormal="73" workbookViewId="0">
      <pane xSplit="3" topLeftCell="D1" activePane="topRight" state="frozen"/>
      <selection pane="topRight" activeCell="J30" sqref="J30"/>
    </sheetView>
  </sheetViews>
  <sheetFormatPr defaultRowHeight="14.4" x14ac:dyDescent="0.3"/>
  <cols>
    <col min="2" max="2" width="14.109375" bestFit="1" customWidth="1"/>
    <col min="24" max="24" width="16.3320312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36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252</v>
      </c>
      <c r="T1" s="73"/>
      <c r="U1" s="72" t="s">
        <v>23</v>
      </c>
      <c r="V1" s="73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30</v>
      </c>
      <c r="C2" s="2"/>
      <c r="D2" s="2"/>
      <c r="E2" s="86" t="s">
        <v>40</v>
      </c>
      <c r="F2" s="87"/>
      <c r="G2" s="86" t="s">
        <v>40</v>
      </c>
      <c r="H2" s="87"/>
      <c r="I2" s="86" t="s">
        <v>40</v>
      </c>
      <c r="J2" s="87"/>
      <c r="K2" s="86" t="s">
        <v>40</v>
      </c>
      <c r="L2" s="87"/>
      <c r="M2" s="86" t="s">
        <v>40</v>
      </c>
      <c r="N2" s="87"/>
      <c r="O2" s="86" t="s">
        <v>40</v>
      </c>
      <c r="P2" s="87"/>
      <c r="Q2" s="86" t="s">
        <v>40</v>
      </c>
      <c r="R2" s="87"/>
      <c r="S2" s="86" t="s">
        <v>40</v>
      </c>
      <c r="T2" s="87"/>
      <c r="U2" s="86" t="s">
        <v>40</v>
      </c>
      <c r="V2" s="87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9</v>
      </c>
      <c r="F3" s="75"/>
      <c r="G3" s="75">
        <v>7</v>
      </c>
      <c r="H3" s="75"/>
      <c r="I3" s="75">
        <v>8</v>
      </c>
      <c r="J3" s="75"/>
      <c r="K3" s="75">
        <v>9</v>
      </c>
      <c r="L3" s="75"/>
      <c r="M3" s="75">
        <v>6</v>
      </c>
      <c r="N3" s="75"/>
      <c r="O3" s="75">
        <v>6</v>
      </c>
      <c r="P3" s="75"/>
      <c r="Q3" s="75"/>
      <c r="R3" s="75"/>
      <c r="S3" s="75">
        <v>3</v>
      </c>
      <c r="T3" s="75"/>
      <c r="U3" s="75">
        <v>8</v>
      </c>
      <c r="V3" s="75"/>
      <c r="W3" s="60">
        <f>AVERAGE(E3:V3)-1</f>
        <v>6</v>
      </c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72</v>
      </c>
      <c r="C6" s="12">
        <v>2005</v>
      </c>
      <c r="D6" s="19" t="s">
        <v>11</v>
      </c>
      <c r="E6" s="20">
        <v>2</v>
      </c>
      <c r="F6" s="21">
        <f>(VLOOKUP(E6,$AA$4:$AC$23,MATCH($E$4,$AA$3:$AC$3,0),0)-(VLOOKUP($E$3,$AA$4:$AC$23,MATCH($E$4,$AA$3:$AC$3,0),0)))</f>
        <v>7</v>
      </c>
      <c r="G6" s="20"/>
      <c r="H6" s="21"/>
      <c r="I6" s="20">
        <v>2</v>
      </c>
      <c r="J6" s="21">
        <f>(VLOOKUP(I6,$AA$4:$AC$23,MATCH($I$4,$AA$3:$AC$3,0),0)-(VLOOKUP($I$3,$AA$4:$AC$23,MATCH($I$4,$AA$3:$AC$3,0),0)))</f>
        <v>3</v>
      </c>
      <c r="K6" s="20">
        <v>2</v>
      </c>
      <c r="L6" s="21">
        <f>(VLOOKUP(K6,$AA$4:$AC$23,MATCH($K$4,$AA$3:$AC$3,0),0)-(VLOOKUP($K$3,$AA$4:$AC$23,MATCH($K$4,$AA$3:$AC$3,0),0)))</f>
        <v>3.5</v>
      </c>
      <c r="M6" s="20">
        <v>1</v>
      </c>
      <c r="N6" s="21">
        <f>(VLOOKUP(M6,$AA$4:$AC$23,MATCH($M$4,$AA$3:$AC$3,0),0)-(VLOOKUP($M$3,$AA$4:$AC$23,MATCH($M$4,$AA$3:$AC$3,0),0)))</f>
        <v>2.5</v>
      </c>
      <c r="O6" s="20">
        <v>1</v>
      </c>
      <c r="P6" s="21">
        <f>(VLOOKUP(O6,$AA$4:$AC$23,MATCH($O$4,$AA$3:$AC$3,0),0)-(VLOOKUP($O$3,$AA$4:$AC$23,MATCH($O$4,$AA$3:$AC$3,0),0)))</f>
        <v>2.5</v>
      </c>
      <c r="Q6" s="20"/>
      <c r="R6" s="21"/>
      <c r="S6" s="20"/>
      <c r="T6" s="21"/>
      <c r="U6" s="20">
        <v>3</v>
      </c>
      <c r="V6" s="21">
        <f>(VLOOKUP(U6,$AA$4:$AC$23,MATCH($U$4,$AA$3:$AC$3,0),0)-(VLOOKUP($U$3,$AA$4:$AC$23,MATCH($U$4,$AA$3:$AC$3,0),0)))</f>
        <v>2.5</v>
      </c>
      <c r="W6" s="22">
        <f>SUM(LARGE((H6,F6,J6,L6,N6,P6,R6,T6,V6),{1;2;3}))</f>
        <v>13.5</v>
      </c>
      <c r="X6" s="18" t="s">
        <v>72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70</v>
      </c>
      <c r="C7" s="12"/>
      <c r="D7" s="23" t="s">
        <v>43</v>
      </c>
      <c r="E7" s="24">
        <v>3</v>
      </c>
      <c r="F7" s="21">
        <f>(VLOOKUP(E7,$AA$4:$AC$23,MATCH($E$4,$AA$3:$AC$3,0),0)-(VLOOKUP($E$3,$AA$4:$AC$23,MATCH($E$4,$AA$3:$AC$3,0),0)))</f>
        <v>6</v>
      </c>
      <c r="G7" s="24">
        <v>2</v>
      </c>
      <c r="H7" s="21">
        <f>(VLOOKUP(G7,$AA$4:$AC$23,MATCH($G$4,$AA$3:$AC$3,0),0)-(VLOOKUP($G$3,$AA$4:$AC$23,MATCH($G$4,$AA$3:$AC$3,0),0)))</f>
        <v>2.5</v>
      </c>
      <c r="I7" s="24">
        <v>3</v>
      </c>
      <c r="J7" s="21">
        <f>(VLOOKUP(I7,$AA$4:$AC$23,MATCH($I$4,$AA$3:$AC$3,0),0)-(VLOOKUP($I$3,$AA$4:$AC$23,MATCH($I$4,$AA$3:$AC$3,0),0)))</f>
        <v>2.5</v>
      </c>
      <c r="K7" s="24">
        <v>5</v>
      </c>
      <c r="L7" s="21">
        <f>(VLOOKUP(K7,$AA$4:$AC$23,MATCH($K$4,$AA$3:$AC$3,0),0)-(VLOOKUP($K$3,$AA$4:$AC$23,MATCH($K$4,$AA$3:$AC$3,0),0)))</f>
        <v>2</v>
      </c>
      <c r="M7" s="24"/>
      <c r="N7" s="21"/>
      <c r="O7" s="24"/>
      <c r="P7" s="21"/>
      <c r="Q7" s="24"/>
      <c r="R7" s="21"/>
      <c r="S7" s="24"/>
      <c r="T7" s="21"/>
      <c r="U7" s="24">
        <v>1</v>
      </c>
      <c r="V7" s="21">
        <f>(VLOOKUP(U7,$AA$4:$AC$23,MATCH($U$4,$AA$3:$AC$3,0),0)-(VLOOKUP($U$3,$AA$4:$AC$23,MATCH($U$4,$AA$3:$AC$3,0),0)))</f>
        <v>3.5</v>
      </c>
      <c r="W7" s="22">
        <f>SUM(LARGE((H7,F7,J7,L7,N7,P7,R7,T7,V7),{1;2;3}))</f>
        <v>12</v>
      </c>
      <c r="X7" s="18" t="s">
        <v>70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42</v>
      </c>
      <c r="C8" s="12">
        <v>2005</v>
      </c>
      <c r="D8" s="23" t="s">
        <v>43</v>
      </c>
      <c r="E8" s="24">
        <v>1</v>
      </c>
      <c r="F8" s="21">
        <f>(VLOOKUP(E8,$AA$4:$AC$23,MATCH($E$4,$AA$3:$AC$3,0),0)-(VLOOKUP($E$3,$AA$4:$AC$23,MATCH($E$4,$AA$3:$AC$3,0),0)))</f>
        <v>8</v>
      </c>
      <c r="G8" s="24"/>
      <c r="H8" s="21"/>
      <c r="I8" s="24"/>
      <c r="J8" s="21"/>
      <c r="K8" s="24">
        <v>1</v>
      </c>
      <c r="L8" s="21">
        <f>(VLOOKUP(K8,$AA$4:$AC$23,MATCH($K$4,$AA$3:$AC$3,0),0)-(VLOOKUP($K$3,$AA$4:$AC$23,MATCH($K$4,$AA$3:$AC$3,0),0)))</f>
        <v>4</v>
      </c>
      <c r="M8" s="24"/>
      <c r="N8" s="21"/>
      <c r="O8" s="24"/>
      <c r="P8" s="21"/>
      <c r="Q8" s="24"/>
      <c r="R8" s="21"/>
      <c r="S8" s="24"/>
      <c r="T8" s="21">
        <v>0</v>
      </c>
      <c r="U8" s="24"/>
      <c r="V8" s="21"/>
      <c r="W8" s="22">
        <f>SUM(LARGE((H8,F8,J8,L8,N8,P8,R8,T8,V8),{1;2;3}))</f>
        <v>12</v>
      </c>
      <c r="X8" s="18" t="s">
        <v>42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71</v>
      </c>
      <c r="C9" s="12">
        <v>2005</v>
      </c>
      <c r="D9" s="23" t="s">
        <v>10</v>
      </c>
      <c r="E9" s="24"/>
      <c r="F9" s="21"/>
      <c r="G9" s="24">
        <v>1</v>
      </c>
      <c r="H9" s="21">
        <f>(VLOOKUP(G9,$AA$4:$AC$23,MATCH($G$4,$AA$3:$AC$3,0),0)-(VLOOKUP($G$3,$AA$4:$AC$23,MATCH($G$4,$AA$3:$AC$3,0),0)))</f>
        <v>3</v>
      </c>
      <c r="I9" s="24">
        <v>1</v>
      </c>
      <c r="J9" s="21">
        <f>(VLOOKUP(I9,$AA$4:$AC$23,MATCH($I$4,$AA$3:$AC$3,0),0)-(VLOOKUP($I$3,$AA$4:$AC$23,MATCH($I$4,$AA$3:$AC$3,0),0)))</f>
        <v>3.5</v>
      </c>
      <c r="K9" s="24">
        <v>3</v>
      </c>
      <c r="L9" s="21">
        <f>(VLOOKUP(K9,$AA$4:$AC$23,MATCH($K$4,$AA$3:$AC$3,0),0)-(VLOOKUP($K$3,$AA$4:$AC$23,MATCH($K$4,$AA$3:$AC$3,0),0)))</f>
        <v>3</v>
      </c>
      <c r="M9" s="24"/>
      <c r="N9" s="21"/>
      <c r="O9" s="24"/>
      <c r="P9" s="21"/>
      <c r="Q9" s="24"/>
      <c r="R9" s="21"/>
      <c r="S9" s="24"/>
      <c r="T9" s="21"/>
      <c r="U9" s="24">
        <v>2</v>
      </c>
      <c r="V9" s="21">
        <f>(VLOOKUP(U9,$AA$4:$AC$23,MATCH($U$4,$AA$3:$AC$3,0),0)-(VLOOKUP($U$3,$AA$4:$AC$23,MATCH($U$4,$AA$3:$AC$3,0),0)))</f>
        <v>3</v>
      </c>
      <c r="W9" s="22">
        <f>SUM(LARGE((H9,F9,J9,L9,N9,P9,R9,T9,V9),{1;2;3}))</f>
        <v>9.5</v>
      </c>
      <c r="X9" s="18" t="s">
        <v>71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183</v>
      </c>
      <c r="C10" s="12">
        <v>2004</v>
      </c>
      <c r="D10" s="23" t="s">
        <v>96</v>
      </c>
      <c r="E10" s="24">
        <v>4</v>
      </c>
      <c r="F10" s="21">
        <f>(VLOOKUP(E10,$AA$4:$AC$23,MATCH($E$4,$AA$3:$AC$3,0),0)-(VLOOKUP($E$3,$AA$4:$AC$23,MATCH($E$4,$AA$3:$AC$3,0),0)))</f>
        <v>5</v>
      </c>
      <c r="G10" s="24">
        <v>5</v>
      </c>
      <c r="H10" s="21">
        <f>(VLOOKUP(G10,$AA$4:$AC$23,MATCH($G$4,$AA$3:$AC$3,0),0)-(VLOOKUP($G$3,$AA$4:$AC$23,MATCH($G$4,$AA$3:$AC$3,0),0)))</f>
        <v>1</v>
      </c>
      <c r="I10" s="24"/>
      <c r="J10" s="21"/>
      <c r="K10" s="24">
        <v>7</v>
      </c>
      <c r="L10" s="21">
        <f>(VLOOKUP(K10,$AA$4:$AC$23,MATCH($K$4,$AA$3:$AC$3,0),0)-(VLOOKUP($K$3,$AA$4:$AC$23,MATCH($K$4,$AA$3:$AC$3,0),0)))</f>
        <v>1</v>
      </c>
      <c r="M10" s="24">
        <v>2</v>
      </c>
      <c r="N10" s="21">
        <f>(VLOOKUP(M10,$AA$4:$AC$23,MATCH($M$4,$AA$3:$AC$3,0),0)-(VLOOKUP($M$3,$AA$4:$AC$23,MATCH($M$4,$AA$3:$AC$3,0),0)))</f>
        <v>2</v>
      </c>
      <c r="O10" s="24">
        <v>2</v>
      </c>
      <c r="P10" s="21">
        <f>(VLOOKUP(O10,$AA$4:$AC$23,MATCH($O$4,$AA$3:$AC$3,0),0)-(VLOOKUP($O$3,$AA$4:$AC$23,MATCH($O$4,$AA$3:$AC$3,0),0)))</f>
        <v>2</v>
      </c>
      <c r="Q10" s="24"/>
      <c r="R10" s="21"/>
      <c r="S10" s="24">
        <v>1</v>
      </c>
      <c r="T10" s="21">
        <f>(VLOOKUP(S10,$AA$4:$AC$23,MATCH($S$4,$AA$3:$AC$3,0),0)-(VLOOKUP($S$3,$AA$4:$AC$23,MATCH($S$4,$AA$3:$AC$3,0),0)))</f>
        <v>1</v>
      </c>
      <c r="U10" s="24"/>
      <c r="V10" s="21"/>
      <c r="W10" s="22">
        <f>SUM(LARGE((H10,F10,J10,L10,N10,P10,R10,T10,V10),{1;2;3}))</f>
        <v>9</v>
      </c>
      <c r="X10" s="18" t="s">
        <v>183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74</v>
      </c>
      <c r="C11" s="12"/>
      <c r="D11" s="23" t="s">
        <v>10</v>
      </c>
      <c r="E11" s="24">
        <v>5</v>
      </c>
      <c r="F11" s="21">
        <f>(VLOOKUP(E11,$AA$4:$AC$23,MATCH($E$4,$AA$3:$AC$3,0),0)-(VLOOKUP($E$3,$AA$4:$AC$23,MATCH($E$4,$AA$3:$AC$3,0),0)))</f>
        <v>4</v>
      </c>
      <c r="G11" s="24">
        <v>3</v>
      </c>
      <c r="H11" s="21">
        <f>(VLOOKUP(G11,$AA$4:$AC$23,MATCH($G$4,$AA$3:$AC$3,0),0)-(VLOOKUP($G$3,$AA$4:$AC$23,MATCH($G$4,$AA$3:$AC$3,0),0)))</f>
        <v>2</v>
      </c>
      <c r="I11" s="24">
        <v>4</v>
      </c>
      <c r="J11" s="21">
        <f>(VLOOKUP(I11,$AA$4:$AC$23,MATCH($I$4,$AA$3:$AC$3,0),0)-(VLOOKUP($I$3,$AA$4:$AC$23,MATCH($I$4,$AA$3:$AC$3,0),0)))</f>
        <v>2</v>
      </c>
      <c r="K11" s="24">
        <v>6</v>
      </c>
      <c r="L11" s="21">
        <f>(VLOOKUP(K11,$AA$4:$AC$23,MATCH($K$4,$AA$3:$AC$3,0),0)-(VLOOKUP($K$3,$AA$4:$AC$23,MATCH($K$4,$AA$3:$AC$3,0),0)))</f>
        <v>1.5</v>
      </c>
      <c r="M11" s="24"/>
      <c r="N11" s="21"/>
      <c r="O11" s="24"/>
      <c r="P11" s="21"/>
      <c r="Q11" s="24"/>
      <c r="R11" s="21"/>
      <c r="S11" s="24"/>
      <c r="T11" s="21"/>
      <c r="U11" s="24">
        <v>5</v>
      </c>
      <c r="V11" s="21">
        <f>(VLOOKUP(U11,$AA$4:$AC$23,MATCH($U$4,$AA$3:$AC$3,0),0)-(VLOOKUP($U$3,$AA$4:$AC$23,MATCH($U$4,$AA$3:$AC$3,0),0)))</f>
        <v>1.5</v>
      </c>
      <c r="W11" s="22">
        <f>SUM(LARGE((H11,F11,J11,L11,N11,P11,R11,T11,V11),{1;2;3}))</f>
        <v>8</v>
      </c>
      <c r="X11" s="18" t="s">
        <v>74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75</v>
      </c>
      <c r="C12" s="12">
        <v>2005</v>
      </c>
      <c r="D12" s="23" t="s">
        <v>11</v>
      </c>
      <c r="E12" s="24">
        <v>8</v>
      </c>
      <c r="F12" s="21">
        <f>(VLOOKUP(E12,$AA$4:$AC$23,MATCH($E$4,$AA$3:$AC$3,0),0)-(VLOOKUP($E$3,$AA$4:$AC$23,MATCH($E$4,$AA$3:$AC$3,0),0)))</f>
        <v>1</v>
      </c>
      <c r="G12" s="24"/>
      <c r="H12" s="21"/>
      <c r="I12" s="24">
        <v>5</v>
      </c>
      <c r="J12" s="21">
        <f>(VLOOKUP(I12,$AA$4:$AC$23,MATCH($I$4,$AA$3:$AC$3,0),0)-(VLOOKUP($I$3,$AA$4:$AC$23,MATCH($I$4,$AA$3:$AC$3,0),0)))</f>
        <v>1.5</v>
      </c>
      <c r="K12" s="24">
        <v>4</v>
      </c>
      <c r="L12" s="21">
        <f>(VLOOKUP(K12,$AA$4:$AC$23,MATCH($K$4,$AA$3:$AC$3,0),0)-(VLOOKUP($K$3,$AA$4:$AC$23,MATCH($K$4,$AA$3:$AC$3,0),0)))</f>
        <v>2.5</v>
      </c>
      <c r="M12" s="24">
        <v>5</v>
      </c>
      <c r="N12" s="21">
        <f>(VLOOKUP(M12,$AA$4:$AC$23,MATCH($M$4,$AA$3:$AC$3,0),0)-(VLOOKUP($M$3,$AA$4:$AC$23,MATCH($M$4,$AA$3:$AC$3,0),0)))</f>
        <v>0.5</v>
      </c>
      <c r="O12" s="24"/>
      <c r="P12" s="21"/>
      <c r="Q12" s="24"/>
      <c r="R12" s="21"/>
      <c r="S12" s="24"/>
      <c r="T12" s="21"/>
      <c r="U12" s="24">
        <v>6</v>
      </c>
      <c r="V12" s="21">
        <f>(VLOOKUP(U12,$AA$4:$AC$23,MATCH($U$4,$AA$3:$AC$3,0),0)-(VLOOKUP($U$3,$AA$4:$AC$23,MATCH($U$4,$AA$3:$AC$3,0),0)))</f>
        <v>1</v>
      </c>
      <c r="W12" s="22">
        <f>SUM(LARGE((H12,F12,J12,L12,N12,P12,R12,T12,V12),{1;2;3}))</f>
        <v>5</v>
      </c>
      <c r="X12" s="18" t="s">
        <v>75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8</v>
      </c>
      <c r="B13" s="18" t="s">
        <v>234</v>
      </c>
      <c r="C13" s="12">
        <v>2005</v>
      </c>
      <c r="D13" s="23" t="s">
        <v>186</v>
      </c>
      <c r="E13" s="24">
        <v>6</v>
      </c>
      <c r="F13" s="21">
        <f>(VLOOKUP(E13,$AA$4:$AC$23,MATCH($E$4,$AA$3:$AC$3,0),0)-(VLOOKUP($E$3,$AA$4:$AC$23,MATCH($E$4,$AA$3:$AC$3,0),0)))</f>
        <v>3</v>
      </c>
      <c r="G13" s="24"/>
      <c r="H13" s="21"/>
      <c r="I13" s="24"/>
      <c r="J13" s="21"/>
      <c r="K13" s="24"/>
      <c r="L13" s="21"/>
      <c r="M13" s="24">
        <v>4</v>
      </c>
      <c r="N13" s="21">
        <f>(VLOOKUP(M13,$AA$4:$AC$23,MATCH($M$4,$AA$3:$AC$3,0),0)-(VLOOKUP($M$3,$AA$4:$AC$23,MATCH($M$4,$AA$3:$AC$3,0),0)))</f>
        <v>1</v>
      </c>
      <c r="O13" s="24">
        <v>4</v>
      </c>
      <c r="P13" s="21">
        <f>(VLOOKUP(O13,$AA$4:$AC$23,MATCH($O$4,$AA$3:$AC$3,0),0)-(VLOOKUP($O$3,$AA$4:$AC$23,MATCH($O$4,$AA$3:$AC$3,0),0)))</f>
        <v>1</v>
      </c>
      <c r="Q13" s="24"/>
      <c r="R13" s="21"/>
      <c r="S13" s="24"/>
      <c r="T13" s="21"/>
      <c r="U13" s="24"/>
      <c r="V13" s="21"/>
      <c r="W13" s="22">
        <f>SUM(LARGE((H13,F13,J13,L13,N13,P13,R13,T13,V13),{1;2;3}))</f>
        <v>5</v>
      </c>
      <c r="X13" s="18" t="s">
        <v>234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9</v>
      </c>
      <c r="B14" s="18" t="s">
        <v>76</v>
      </c>
      <c r="C14" s="12">
        <v>2005</v>
      </c>
      <c r="D14" s="23" t="s">
        <v>11</v>
      </c>
      <c r="E14" s="24">
        <v>7</v>
      </c>
      <c r="F14" s="21">
        <f>(VLOOKUP(E14,$AA$4:$AC$23,MATCH($E$4,$AA$3:$AC$3,0),0)-(VLOOKUP($E$3,$AA$4:$AC$23,MATCH($E$4,$AA$3:$AC$3,0),0)))</f>
        <v>2</v>
      </c>
      <c r="G14" s="24">
        <v>4</v>
      </c>
      <c r="H14" s="21">
        <f>(VLOOKUP(G14,$AA$4:$AC$23,MATCH($G$4,$AA$3:$AC$3,0),0)-(VLOOKUP($G$3,$AA$4:$AC$23,MATCH($G$4,$AA$3:$AC$3,0),0)))</f>
        <v>1.5</v>
      </c>
      <c r="I14" s="24">
        <v>7</v>
      </c>
      <c r="J14" s="21">
        <f>(VLOOKUP(I14,$AA$4:$AC$23,MATCH($I$4,$AA$3:$AC$3,0),0)-(VLOOKUP($I$3,$AA$4:$AC$23,MATCH($I$4,$AA$3:$AC$3,0),0)))</f>
        <v>0.5</v>
      </c>
      <c r="K14" s="24">
        <v>8</v>
      </c>
      <c r="L14" s="21">
        <f>(VLOOKUP(K14,$AA$4:$AC$23,MATCH($K$4,$AA$3:$AC$3,0),0)-(VLOOKUP($K$3,$AA$4:$AC$23,MATCH($K$4,$AA$3:$AC$3,0),0)))</f>
        <v>0.5</v>
      </c>
      <c r="M14" s="24"/>
      <c r="N14" s="21"/>
      <c r="O14" s="24"/>
      <c r="P14" s="21"/>
      <c r="Q14" s="24"/>
      <c r="R14" s="21"/>
      <c r="S14" s="24"/>
      <c r="T14" s="21"/>
      <c r="U14" s="24">
        <v>7</v>
      </c>
      <c r="V14" s="21">
        <f>(VLOOKUP(U14,$AA$4:$AC$23,MATCH($U$4,$AA$3:$AC$3,0),0)-(VLOOKUP($U$3,$AA$4:$AC$23,MATCH($U$4,$AA$3:$AC$3,0),0)))</f>
        <v>0.5</v>
      </c>
      <c r="W14" s="22">
        <f>SUM(LARGE((H14,F14,J14,L14,N14,P14,R14,T14,V14),{1;2;3}))</f>
        <v>4</v>
      </c>
      <c r="X14" s="18" t="s">
        <v>76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10</v>
      </c>
      <c r="B15" s="18" t="s">
        <v>44</v>
      </c>
      <c r="C15" s="12">
        <v>2006</v>
      </c>
      <c r="D15" s="19" t="s">
        <v>45</v>
      </c>
      <c r="E15" s="24"/>
      <c r="F15" s="21"/>
      <c r="G15" s="24"/>
      <c r="H15" s="21"/>
      <c r="I15" s="24"/>
      <c r="J15" s="21"/>
      <c r="K15" s="24"/>
      <c r="L15" s="21"/>
      <c r="M15" s="24">
        <v>3</v>
      </c>
      <c r="N15" s="21">
        <f>(VLOOKUP(M15,$AA$4:$AC$23,MATCH($M$4,$AA$3:$AC$3,0),0)-(VLOOKUP($M$3,$AA$4:$AC$23,MATCH($M$4,$AA$3:$AC$3,0),0)))</f>
        <v>1.5</v>
      </c>
      <c r="O15" s="24">
        <v>3</v>
      </c>
      <c r="P15" s="21">
        <f>(VLOOKUP(O15,$AA$4:$AC$23,MATCH($O$4,$AA$3:$AC$3,0),0)-(VLOOKUP($O$3,$AA$4:$AC$23,MATCH($O$4,$AA$3:$AC$3,0),0)))</f>
        <v>1.5</v>
      </c>
      <c r="Q15" s="24"/>
      <c r="R15" s="21"/>
      <c r="S15" s="24"/>
      <c r="T15" s="21">
        <v>0</v>
      </c>
      <c r="U15" s="24"/>
      <c r="V15" s="21"/>
      <c r="W15" s="22">
        <f>SUM(LARGE((H15,F15,J15,L15,N15,P15,R15,T15,V15),{1;2;3}))</f>
        <v>3</v>
      </c>
      <c r="X15" s="18" t="s">
        <v>44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11</v>
      </c>
      <c r="B16" s="18" t="s">
        <v>73</v>
      </c>
      <c r="C16" s="12"/>
      <c r="D16" s="23" t="s">
        <v>10</v>
      </c>
      <c r="E16" s="24"/>
      <c r="F16" s="21"/>
      <c r="G16" s="24"/>
      <c r="H16" s="21"/>
      <c r="I16" s="24"/>
      <c r="J16" s="21"/>
      <c r="K16" s="24"/>
      <c r="L16" s="21"/>
      <c r="M16" s="24"/>
      <c r="N16" s="21"/>
      <c r="O16" s="24"/>
      <c r="P16" s="21">
        <v>0</v>
      </c>
      <c r="Q16" s="24"/>
      <c r="R16" s="21"/>
      <c r="S16" s="24"/>
      <c r="T16" s="21">
        <v>0</v>
      </c>
      <c r="U16" s="24">
        <v>4</v>
      </c>
      <c r="V16" s="21">
        <f>(VLOOKUP(U16,$AA$4:$AC$23,MATCH($U$4,$AA$3:$AC$3,0),0)-(VLOOKUP($U$3,$AA$4:$AC$23,MATCH($U$4,$AA$3:$AC$3,0),0)))</f>
        <v>2</v>
      </c>
      <c r="W16" s="22">
        <f>SUM(LARGE((H16,F16,J16,L16,N16,P16,R16,T16,V16),{1;2;3}))</f>
        <v>2</v>
      </c>
      <c r="X16" s="18" t="s">
        <v>73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12</v>
      </c>
      <c r="B17" s="18" t="s">
        <v>184</v>
      </c>
      <c r="C17" s="12">
        <v>2005</v>
      </c>
      <c r="D17" s="23" t="s">
        <v>87</v>
      </c>
      <c r="E17" s="24"/>
      <c r="F17" s="21"/>
      <c r="G17" s="24">
        <v>6</v>
      </c>
      <c r="H17" s="21">
        <f>(VLOOKUP(G17,$AA$4:$AC$23,MATCH($G$4,$AA$3:$AC$3,0),0)-(VLOOKUP($G$3,$AA$4:$AC$23,MATCH($G$4,$AA$3:$AC$3,0),0)))</f>
        <v>0.5</v>
      </c>
      <c r="I17" s="24">
        <v>6</v>
      </c>
      <c r="J17" s="21">
        <f>(VLOOKUP(I17,$AA$4:$AC$23,MATCH($I$4,$AA$3:$AC$3,0),0)-(VLOOKUP($I$3,$AA$4:$AC$23,MATCH($I$4,$AA$3:$AC$3,0),0)))</f>
        <v>1</v>
      </c>
      <c r="K17" s="24"/>
      <c r="L17" s="21"/>
      <c r="M17" s="24"/>
      <c r="N17" s="21"/>
      <c r="O17" s="24">
        <v>5</v>
      </c>
      <c r="P17" s="21">
        <f>(VLOOKUP(O17,$AA$4:$AC$23,MATCH($O$4,$AA$3:$AC$3,0),0)-(VLOOKUP($O$3,$AA$4:$AC$23,MATCH($O$4,$AA$3:$AC$3,0),0)))</f>
        <v>0.5</v>
      </c>
      <c r="Q17" s="24"/>
      <c r="R17" s="21"/>
      <c r="S17" s="24">
        <v>2</v>
      </c>
      <c r="T17" s="21">
        <f>(VLOOKUP(S17,$AA$4:$AC$23,MATCH($S$4,$AA$3:$AC$3,0),0)-(VLOOKUP($S$3,$AA$4:$AC$23,MATCH($S$4,$AA$3:$AC$3,0),0)))</f>
        <v>0.5</v>
      </c>
      <c r="U17" s="24"/>
      <c r="V17" s="21"/>
      <c r="W17" s="22">
        <f>SUM(LARGE((H17,F17,J17,L17,N17,P17,R17,T17,V17),{1;2;3}))</f>
        <v>2</v>
      </c>
      <c r="X17" s="18" t="s">
        <v>184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V23" s="76" t="s">
        <v>273</v>
      </c>
      <c r="W23" s="76"/>
      <c r="X23" s="76"/>
      <c r="Y23" s="76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V24" s="76"/>
      <c r="W24" s="76"/>
      <c r="X24" s="76"/>
      <c r="Y24" s="7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V25" s="76"/>
      <c r="W25" s="76"/>
      <c r="X25" s="76"/>
      <c r="Y25" s="7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5:48" x14ac:dyDescent="0.3"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5:48" x14ac:dyDescent="0.3"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5:48" x14ac:dyDescent="0.3"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5:48" x14ac:dyDescent="0.3"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5:48" x14ac:dyDescent="0.3"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5:48" x14ac:dyDescent="0.3"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5:48" x14ac:dyDescent="0.3"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5:48" x14ac:dyDescent="0.3"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5:48" x14ac:dyDescent="0.3"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5:48" x14ac:dyDescent="0.3">
      <c r="AT42" s="25"/>
      <c r="AU42" s="25"/>
      <c r="AV42" s="25"/>
    </row>
    <row r="43" spans="25:48" x14ac:dyDescent="0.3">
      <c r="AT43" s="25"/>
      <c r="AU43" s="25"/>
      <c r="AV43" s="25"/>
    </row>
    <row r="44" spans="25:48" x14ac:dyDescent="0.3">
      <c r="AT44" s="25"/>
      <c r="AU44" s="25"/>
      <c r="AV44" s="25"/>
    </row>
    <row r="45" spans="25:48" x14ac:dyDescent="0.3">
      <c r="AT45" s="25"/>
      <c r="AU45" s="25"/>
      <c r="AV45" s="25"/>
    </row>
    <row r="46" spans="25:48" x14ac:dyDescent="0.3">
      <c r="AT46" s="25"/>
      <c r="AU46" s="25"/>
      <c r="AV46" s="25"/>
    </row>
    <row r="47" spans="25:48" x14ac:dyDescent="0.3">
      <c r="AT47" s="25"/>
      <c r="AU47" s="25"/>
      <c r="AV47" s="25"/>
    </row>
    <row r="48" spans="25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17">
    <sortCondition descending="1" ref="W6:W17"/>
  </sortState>
  <mergeCells count="30">
    <mergeCell ref="O1:P1"/>
    <mergeCell ref="B3:D3"/>
    <mergeCell ref="E3:F3"/>
    <mergeCell ref="G3:H3"/>
    <mergeCell ref="I3:J3"/>
    <mergeCell ref="K3:L3"/>
    <mergeCell ref="M3:N3"/>
    <mergeCell ref="O3:P3"/>
    <mergeCell ref="E1:F1"/>
    <mergeCell ref="G1:H1"/>
    <mergeCell ref="I1:J1"/>
    <mergeCell ref="K1:L1"/>
    <mergeCell ref="M1:N1"/>
    <mergeCell ref="E2:F2"/>
    <mergeCell ref="A62:AM62"/>
    <mergeCell ref="G2:H2"/>
    <mergeCell ref="I2:J2"/>
    <mergeCell ref="K2:L2"/>
    <mergeCell ref="M2:N2"/>
    <mergeCell ref="O2:P2"/>
    <mergeCell ref="Q3:R3"/>
    <mergeCell ref="S3:T3"/>
    <mergeCell ref="U3:V3"/>
    <mergeCell ref="V23:Y25"/>
    <mergeCell ref="Q2:R2"/>
    <mergeCell ref="U1:V1"/>
    <mergeCell ref="U2:V2"/>
    <mergeCell ref="Q1:R1"/>
    <mergeCell ref="S1:T1"/>
    <mergeCell ref="S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0FA7-AC97-46ED-9CD9-795CA9DEE0E7}">
  <dimension ref="A1:AV62"/>
  <sheetViews>
    <sheetView zoomScale="74" zoomScaleNormal="74" workbookViewId="0">
      <pane xSplit="3" topLeftCell="D1" activePane="topRight" state="frozen"/>
      <selection pane="topRight" activeCell="Y12" sqref="Y12"/>
    </sheetView>
  </sheetViews>
  <sheetFormatPr defaultRowHeight="14.4" x14ac:dyDescent="0.3"/>
  <cols>
    <col min="2" max="2" width="16.5546875" bestFit="1" customWidth="1"/>
    <col min="22" max="22" width="14.554687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0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26</v>
      </c>
      <c r="C2" s="2"/>
      <c r="D2" s="2"/>
      <c r="E2" s="80" t="s">
        <v>2</v>
      </c>
      <c r="F2" s="81"/>
      <c r="G2" s="80" t="s">
        <v>2</v>
      </c>
      <c r="H2" s="81"/>
      <c r="I2" s="80" t="s">
        <v>2</v>
      </c>
      <c r="J2" s="81"/>
      <c r="K2" s="80" t="s">
        <v>2</v>
      </c>
      <c r="L2" s="81"/>
      <c r="M2" s="80" t="s">
        <v>2</v>
      </c>
      <c r="N2" s="81"/>
      <c r="O2" s="80" t="s">
        <v>2</v>
      </c>
      <c r="P2" s="81"/>
      <c r="Q2" s="80" t="s">
        <v>2</v>
      </c>
      <c r="R2" s="81"/>
      <c r="S2" s="80" t="s">
        <v>2</v>
      </c>
      <c r="T2" s="81"/>
      <c r="U2" s="88" t="s">
        <v>272</v>
      </c>
      <c r="V2" s="88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35</v>
      </c>
      <c r="F3" s="75"/>
      <c r="G3" s="75">
        <v>17</v>
      </c>
      <c r="H3" s="75"/>
      <c r="I3" s="75">
        <v>22</v>
      </c>
      <c r="J3" s="75"/>
      <c r="K3" s="75">
        <v>22</v>
      </c>
      <c r="L3" s="75"/>
      <c r="M3" s="75">
        <v>15</v>
      </c>
      <c r="N3" s="75"/>
      <c r="O3" s="75">
        <v>5</v>
      </c>
      <c r="P3" s="75"/>
      <c r="Q3" s="75"/>
      <c r="R3" s="75"/>
      <c r="S3" s="75"/>
      <c r="T3" s="75"/>
      <c r="U3" s="89">
        <f>AVERAGE(E3:T3)-1</f>
        <v>18.333333333333332</v>
      </c>
      <c r="V3" s="89"/>
      <c r="W3" s="60"/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6" t="s">
        <v>9</v>
      </c>
      <c r="V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113</v>
      </c>
      <c r="C6" s="12">
        <v>2004</v>
      </c>
      <c r="D6" s="23" t="s">
        <v>10</v>
      </c>
      <c r="E6" s="20">
        <v>1</v>
      </c>
      <c r="F6" s="21">
        <f>(VLOOKUP(E6,$AA$4:$AC$23,MATCH($E$4,$AA$3:$AC$3,0),0))</f>
        <v>20</v>
      </c>
      <c r="G6" s="20"/>
      <c r="H6" s="21"/>
      <c r="I6" s="20">
        <v>2</v>
      </c>
      <c r="J6" s="21">
        <f>(VLOOKUP(I6,$AA$4:$AC$23,MATCH($I$4,$AA$3:$AC$3,0),0))</f>
        <v>9.5</v>
      </c>
      <c r="K6" s="20">
        <v>3</v>
      </c>
      <c r="L6" s="21">
        <f>(VLOOKUP(K6,$AA$4:$AC$23,MATCH($K$4,$AA$3:$AC$3,0),0))</f>
        <v>9</v>
      </c>
      <c r="M6" s="20">
        <v>2</v>
      </c>
      <c r="N6" s="21">
        <f>(VLOOKUP(M6,$AA$4:$AC$23,MATCH($M$4,$AA$3:$AC$3,0),0)-(VLOOKUP($M$3,$AA$4:$AC$23,MATCH($M$4,$AA$3:$AC$3,0),0)))</f>
        <v>6.5</v>
      </c>
      <c r="O6" s="20"/>
      <c r="P6" s="21"/>
      <c r="Q6" s="20"/>
      <c r="R6" s="21"/>
      <c r="S6" s="20"/>
      <c r="T6" s="21"/>
      <c r="U6" s="22">
        <f>SUM(LARGE((H6,F6,J6,L6,N6,P6,R6,T6),{1;2;3}))</f>
        <v>38.5</v>
      </c>
      <c r="V6" s="18" t="s">
        <v>113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5</v>
      </c>
      <c r="B7" s="18" t="s">
        <v>120</v>
      </c>
      <c r="C7" s="12">
        <v>2005</v>
      </c>
      <c r="D7" s="23" t="s">
        <v>10</v>
      </c>
      <c r="E7" s="24">
        <v>4</v>
      </c>
      <c r="F7" s="21">
        <f>(VLOOKUP(E7,$AA$4:$AC$23,MATCH($E$4,$AA$3:$AC$3,0),0))</f>
        <v>17</v>
      </c>
      <c r="G7" s="24">
        <v>2</v>
      </c>
      <c r="H7" s="21">
        <f>(VLOOKUP(G7,$AA$4:$AC$23,MATCH($G$4,$AA$3:$AC$3,0),0)-(VLOOKUP($G$3,$AA$4:$AC$23,MATCH($G$4,$AA$3:$AC$3,0),0)))</f>
        <v>7.5</v>
      </c>
      <c r="I7" s="24">
        <v>4</v>
      </c>
      <c r="J7" s="21">
        <f>(VLOOKUP(I7,$AA$4:$AC$23,MATCH($I$4,$AA$3:$AC$3,0),0))</f>
        <v>8.5</v>
      </c>
      <c r="K7" s="24">
        <v>5</v>
      </c>
      <c r="L7" s="21">
        <f>(VLOOKUP(K7,$AA$4:$AC$23,MATCH($K$4,$AA$3:$AC$3,0),0))</f>
        <v>8</v>
      </c>
      <c r="M7" s="24"/>
      <c r="N7" s="21"/>
      <c r="O7" s="24"/>
      <c r="P7" s="21"/>
      <c r="Q7" s="24"/>
      <c r="R7" s="21"/>
      <c r="S7" s="24"/>
      <c r="T7" s="21"/>
      <c r="U7" s="22">
        <f>SUM(LARGE((H7,F7,J7,L7,N7,P7,R7,T7),{1;2;3}))</f>
        <v>33.5</v>
      </c>
      <c r="V7" s="18" t="s">
        <v>120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11</v>
      </c>
      <c r="B8" s="18" t="s">
        <v>128</v>
      </c>
      <c r="C8" s="12">
        <v>2005</v>
      </c>
      <c r="D8" s="23" t="s">
        <v>11</v>
      </c>
      <c r="E8" s="24">
        <v>5</v>
      </c>
      <c r="F8" s="21">
        <f>(VLOOKUP(E8,$AA$4:$AC$23,MATCH($E$4,$AA$3:$AC$3,0),0))</f>
        <v>16</v>
      </c>
      <c r="G8" s="24">
        <v>1</v>
      </c>
      <c r="H8" s="21">
        <f>(VLOOKUP(G8,$AA$4:$AC$23,MATCH($G$4,$AA$3:$AC$3,0),0)-(VLOOKUP($G$3,$AA$4:$AC$23,MATCH($G$4,$AA$3:$AC$3,0),0)))</f>
        <v>8</v>
      </c>
      <c r="I8" s="24">
        <v>3</v>
      </c>
      <c r="J8" s="21">
        <f>(VLOOKUP(I8,$AA$4:$AC$23,MATCH($I$4,$AA$3:$AC$3,0),0))</f>
        <v>9</v>
      </c>
      <c r="K8" s="24">
        <v>4</v>
      </c>
      <c r="L8" s="21">
        <f>(VLOOKUP(K8,$AA$4:$AC$23,MATCH($K$4,$AA$3:$AC$3,0),0))</f>
        <v>8.5</v>
      </c>
      <c r="M8" s="24">
        <v>4</v>
      </c>
      <c r="N8" s="21">
        <f>(VLOOKUP(M8,$AA$4:$AC$23,MATCH($M$4,$AA$3:$AC$3,0),0)-(VLOOKUP($M$3,$AA$4:$AC$23,MATCH($M$4,$AA$3:$AC$3,0),0)))</f>
        <v>5.5</v>
      </c>
      <c r="O8" s="24"/>
      <c r="P8" s="21"/>
      <c r="Q8" s="24"/>
      <c r="R8" s="21"/>
      <c r="S8" s="24"/>
      <c r="T8" s="21"/>
      <c r="U8" s="22">
        <f>SUM(LARGE((H8,F8,J8,L8,N8,P8,R8,T8),{1;2;3}))</f>
        <v>33.5</v>
      </c>
      <c r="V8" s="18" t="s">
        <v>128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3</v>
      </c>
      <c r="B9" s="18" t="s">
        <v>114</v>
      </c>
      <c r="C9" s="12">
        <v>2004</v>
      </c>
      <c r="D9" s="23" t="s">
        <v>43</v>
      </c>
      <c r="E9" s="24">
        <v>8</v>
      </c>
      <c r="F9" s="21">
        <f>(VLOOKUP(E9,$AA$4:$AC$23,MATCH($E$4,$AA$3:$AC$3,0),0))</f>
        <v>13</v>
      </c>
      <c r="G9" s="24">
        <v>3</v>
      </c>
      <c r="H9" s="21">
        <f>(VLOOKUP(G9,$AA$4:$AC$23,MATCH($G$4,$AA$3:$AC$3,0),0)-(VLOOKUP($G$3,$AA$4:$AC$23,MATCH($G$4,$AA$3:$AC$3,0),0)))</f>
        <v>7</v>
      </c>
      <c r="I9" s="24">
        <v>1</v>
      </c>
      <c r="J9" s="21">
        <f>(VLOOKUP(I9,$AA$4:$AC$23,MATCH($I$4,$AA$3:$AC$3,0),0))</f>
        <v>10</v>
      </c>
      <c r="K9" s="24">
        <v>1</v>
      </c>
      <c r="L9" s="21">
        <f>(VLOOKUP(K9,$AA$4:$AC$23,MATCH($K$4,$AA$3:$AC$3,0),0))</f>
        <v>10</v>
      </c>
      <c r="M9" s="24"/>
      <c r="N9" s="21"/>
      <c r="O9" s="24"/>
      <c r="P9" s="21"/>
      <c r="Q9" s="24"/>
      <c r="R9" s="21"/>
      <c r="S9" s="24"/>
      <c r="T9" s="21"/>
      <c r="U9" s="22">
        <f>SUM(LARGE((H9,F9,J9,L9,N9,P9,R9,T9),{1;2;3}))</f>
        <v>33</v>
      </c>
      <c r="V9" s="18" t="s">
        <v>114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10</v>
      </c>
      <c r="B10" s="18" t="s">
        <v>127</v>
      </c>
      <c r="C10" s="12">
        <v>2005</v>
      </c>
      <c r="D10" s="23" t="s">
        <v>10</v>
      </c>
      <c r="E10" s="24">
        <v>3</v>
      </c>
      <c r="F10" s="21">
        <f>(VLOOKUP(E10,$AA$4:$AC$23,MATCH($E$4,$AA$3:$AC$3,0),0))</f>
        <v>18</v>
      </c>
      <c r="G10" s="24">
        <v>4</v>
      </c>
      <c r="H10" s="21">
        <f>(VLOOKUP(G10,$AA$4:$AC$23,MATCH($G$4,$AA$3:$AC$3,0),0)-(VLOOKUP($G$3,$AA$4:$AC$23,MATCH($G$4,$AA$3:$AC$3,0),0)))</f>
        <v>6.5</v>
      </c>
      <c r="I10" s="24">
        <v>6</v>
      </c>
      <c r="J10" s="21">
        <f>(VLOOKUP(I10,$AA$4:$AC$23,MATCH($I$4,$AA$3:$AC$3,0),0))</f>
        <v>7.5</v>
      </c>
      <c r="K10" s="24">
        <v>6</v>
      </c>
      <c r="L10" s="21">
        <f>(VLOOKUP(K10,$AA$4:$AC$23,MATCH($K$4,$AA$3:$AC$3,0),0))</f>
        <v>7.5</v>
      </c>
      <c r="M10" s="24">
        <v>3</v>
      </c>
      <c r="N10" s="21">
        <f>(VLOOKUP(M10,$AA$4:$AC$23,MATCH($M$4,$AA$3:$AC$3,0),0)-(VLOOKUP($M$3,$AA$4:$AC$23,MATCH($M$4,$AA$3:$AC$3,0),0)))</f>
        <v>6</v>
      </c>
      <c r="O10" s="24"/>
      <c r="P10" s="21"/>
      <c r="Q10" s="24"/>
      <c r="R10" s="21"/>
      <c r="S10" s="24"/>
      <c r="T10" s="21"/>
      <c r="U10" s="22">
        <f>SUM(LARGE((H10,F10,J10,L10,N10,P10,R10,T10),{1;2;3}))</f>
        <v>33</v>
      </c>
      <c r="V10" s="18" t="s">
        <v>127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122</v>
      </c>
      <c r="C11" s="12">
        <v>2003</v>
      </c>
      <c r="D11" s="23" t="s">
        <v>10</v>
      </c>
      <c r="E11" s="24">
        <v>6</v>
      </c>
      <c r="F11" s="21">
        <f>(VLOOKUP(E11,$AA$4:$AC$23,MATCH($E$4,$AA$3:$AC$3,0),0))</f>
        <v>15</v>
      </c>
      <c r="G11" s="24"/>
      <c r="H11" s="21"/>
      <c r="I11" s="24">
        <v>5</v>
      </c>
      <c r="J11" s="21">
        <f>(VLOOKUP(I11,$AA$4:$AC$23,MATCH($I$4,$AA$3:$AC$3,0),0))</f>
        <v>8</v>
      </c>
      <c r="K11" s="24">
        <v>2</v>
      </c>
      <c r="L11" s="21">
        <f>(VLOOKUP(K11,$AA$4:$AC$23,MATCH($K$4,$AA$3:$AC$3,0),0))</f>
        <v>9.5</v>
      </c>
      <c r="M11" s="24">
        <v>1</v>
      </c>
      <c r="N11" s="21">
        <f>(VLOOKUP(M11,$AA$4:$AC$23,MATCH($M$4,$AA$3:$AC$3,0),0)-(VLOOKUP($M$3,$AA$4:$AC$23,MATCH($M$4,$AA$3:$AC$3,0),0)))</f>
        <v>7</v>
      </c>
      <c r="O11" s="24"/>
      <c r="P11" s="21"/>
      <c r="Q11" s="24"/>
      <c r="R11" s="21"/>
      <c r="S11" s="24"/>
      <c r="T11" s="21"/>
      <c r="U11" s="22">
        <f>SUM(LARGE((H11,F11,J11,L11,N11,P11,R11,T11),{1;2;3}))</f>
        <v>32.5</v>
      </c>
      <c r="V11" s="18" t="s">
        <v>122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123</v>
      </c>
      <c r="C12" s="12">
        <v>2003</v>
      </c>
      <c r="D12" s="23" t="s">
        <v>11</v>
      </c>
      <c r="E12" s="24">
        <v>2</v>
      </c>
      <c r="F12" s="21">
        <f>(VLOOKUP(E12,$AA$4:$AC$23,MATCH($E$4,$AA$3:$AC$3,0),0))</f>
        <v>19</v>
      </c>
      <c r="G12" s="24"/>
      <c r="H12" s="21"/>
      <c r="I12" s="24">
        <v>8</v>
      </c>
      <c r="J12" s="21">
        <f>(VLOOKUP(I12,$AA$4:$AC$23,MATCH($I$4,$AA$3:$AC$3,0),0))</f>
        <v>6.5</v>
      </c>
      <c r="K12" s="24">
        <v>10</v>
      </c>
      <c r="L12" s="21">
        <f>(VLOOKUP(K12,$AA$4:$AC$23,MATCH($K$4,$AA$3:$AC$3,0),0))</f>
        <v>5.5</v>
      </c>
      <c r="M12" s="24"/>
      <c r="N12" s="21"/>
      <c r="O12" s="24"/>
      <c r="P12" s="21"/>
      <c r="Q12" s="24"/>
      <c r="R12" s="21"/>
      <c r="S12" s="24"/>
      <c r="T12" s="21"/>
      <c r="U12" s="22">
        <f>SUM(LARGE((H12,F12,J12,L12,N12,P12,R12,T12),{1;2;3}))</f>
        <v>31</v>
      </c>
      <c r="V12" s="18" t="s">
        <v>123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4</v>
      </c>
      <c r="B13" s="18" t="s">
        <v>116</v>
      </c>
      <c r="C13" s="12">
        <v>2003</v>
      </c>
      <c r="D13" s="23" t="s">
        <v>117</v>
      </c>
      <c r="E13" s="24">
        <v>7</v>
      </c>
      <c r="F13" s="21">
        <f>(VLOOKUP(E13,$AA$4:$AC$23,MATCH($E$4,$AA$3:$AC$3,0),0))</f>
        <v>14</v>
      </c>
      <c r="G13" s="24"/>
      <c r="H13" s="21"/>
      <c r="I13" s="24">
        <v>7</v>
      </c>
      <c r="J13" s="21">
        <f>(VLOOKUP(I13,$AA$4:$AC$23,MATCH($I$4,$AA$3:$AC$3,0),0))</f>
        <v>7</v>
      </c>
      <c r="K13" s="24">
        <v>7</v>
      </c>
      <c r="L13" s="21">
        <f>(VLOOKUP(K13,$AA$4:$AC$23,MATCH($K$4,$AA$3:$AC$3,0),0))</f>
        <v>7</v>
      </c>
      <c r="M13" s="24">
        <v>5</v>
      </c>
      <c r="N13" s="21">
        <f>(VLOOKUP(M13,$AA$4:$AC$23,MATCH($M$4,$AA$3:$AC$3,0),0)-(VLOOKUP($M$3,$AA$4:$AC$23,MATCH($M$4,$AA$3:$AC$3,0),0)))</f>
        <v>5</v>
      </c>
      <c r="O13" s="24"/>
      <c r="P13" s="21"/>
      <c r="Q13" s="24"/>
      <c r="R13" s="21"/>
      <c r="S13" s="24"/>
      <c r="T13" s="21"/>
      <c r="U13" s="22">
        <f>SUM(LARGE((H13,F13,J13,L13,N13,P13,R13,T13),{1;2;3}))</f>
        <v>28</v>
      </c>
      <c r="V13" s="18" t="s">
        <v>116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29</v>
      </c>
      <c r="B14" s="18" t="s">
        <v>228</v>
      </c>
      <c r="C14" s="12">
        <v>2003</v>
      </c>
      <c r="D14" s="23" t="s">
        <v>11</v>
      </c>
      <c r="E14" s="24">
        <v>9</v>
      </c>
      <c r="F14" s="21">
        <f>(VLOOKUP(E14,$AA$4:$AC$23,MATCH($E$4,$AA$3:$AC$3,0),0))</f>
        <v>12</v>
      </c>
      <c r="G14" s="24"/>
      <c r="H14" s="21"/>
      <c r="I14" s="24">
        <v>10</v>
      </c>
      <c r="J14" s="21">
        <f>(VLOOKUP(I14,$AA$4:$AC$23,MATCH($I$4,$AA$3:$AC$3,0),0))</f>
        <v>5.5</v>
      </c>
      <c r="K14" s="24">
        <v>12</v>
      </c>
      <c r="L14" s="21">
        <f>(VLOOKUP(K14,$AA$4:$AC$23,MATCH($K$4,$AA$3:$AC$3,0),0))</f>
        <v>4.5</v>
      </c>
      <c r="M14" s="24">
        <v>6</v>
      </c>
      <c r="N14" s="21">
        <f>(VLOOKUP(M14,$AA$4:$AC$23,MATCH($M$4,$AA$3:$AC$3,0),0)-(VLOOKUP($M$3,$AA$4:$AC$23,MATCH($M$4,$AA$3:$AC$3,0),0)))</f>
        <v>4.5</v>
      </c>
      <c r="O14" s="24">
        <v>2</v>
      </c>
      <c r="P14" s="21">
        <f>(VLOOKUP(O14,$AA$4:$AC$23,MATCH($O$4,$AA$3:$AC$3,0),0)-(VLOOKUP($O$3,$AA$4:$AC$23,MATCH($O$4,$AA$3:$AC$3,0),0)))</f>
        <v>1.5</v>
      </c>
      <c r="Q14" s="24"/>
      <c r="R14" s="21"/>
      <c r="S14" s="24"/>
      <c r="T14" s="21"/>
      <c r="U14" s="22">
        <f>SUM(LARGE((H14,F14,J14,L14,N14,P14,R14,T14),{1;2;3}))</f>
        <v>22</v>
      </c>
      <c r="V14" s="18" t="s">
        <v>228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14</v>
      </c>
      <c r="B15" s="18" t="s">
        <v>133</v>
      </c>
      <c r="C15" s="12">
        <v>2003</v>
      </c>
      <c r="D15" s="23" t="s">
        <v>10</v>
      </c>
      <c r="E15" s="24">
        <v>13</v>
      </c>
      <c r="F15" s="21">
        <f>(VLOOKUP(E15,$AA$4:$AC$23,MATCH($E$4,$AA$3:$AC$3,0),0))</f>
        <v>8</v>
      </c>
      <c r="G15" s="24"/>
      <c r="H15" s="21"/>
      <c r="I15" s="24">
        <v>9</v>
      </c>
      <c r="J15" s="21">
        <f>(VLOOKUP(I15,$AA$4:$AC$23,MATCH($I$4,$AA$3:$AC$3,0),0))</f>
        <v>6</v>
      </c>
      <c r="K15" s="24">
        <v>13</v>
      </c>
      <c r="L15" s="21">
        <f>(VLOOKUP(K15,$AA$4:$AC$23,MATCH($K$4,$AA$3:$AC$3,0),0))</f>
        <v>4</v>
      </c>
      <c r="M15" s="24"/>
      <c r="N15" s="21"/>
      <c r="O15" s="24"/>
      <c r="P15" s="21"/>
      <c r="Q15" s="24"/>
      <c r="R15" s="21"/>
      <c r="S15" s="24"/>
      <c r="T15" s="21"/>
      <c r="U15" s="22">
        <f>SUM(LARGE((H15,F15,J15,L15,N15,P15,R15,T15),{1;2;3}))</f>
        <v>18</v>
      </c>
      <c r="V15" s="18" t="s">
        <v>133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19</v>
      </c>
      <c r="B16" s="18" t="s">
        <v>139</v>
      </c>
      <c r="C16" s="12">
        <v>2003</v>
      </c>
      <c r="D16" s="23" t="s">
        <v>10</v>
      </c>
      <c r="E16" s="24">
        <v>15</v>
      </c>
      <c r="F16" s="21">
        <f>(VLOOKUP(E16,$AA$4:$AC$23,MATCH($E$4,$AA$3:$AC$3,0),0))</f>
        <v>6</v>
      </c>
      <c r="G16" s="24">
        <v>5</v>
      </c>
      <c r="H16" s="21">
        <f>(VLOOKUP(G16,$AA$4:$AC$23,MATCH($G$4,$AA$3:$AC$3,0),0)-(VLOOKUP($G$3,$AA$4:$AC$23,MATCH($G$4,$AA$3:$AC$3,0),0)))</f>
        <v>6</v>
      </c>
      <c r="I16" s="24">
        <v>12</v>
      </c>
      <c r="J16" s="21">
        <f>(VLOOKUP(I16,$AA$4:$AC$23,MATCH($I$4,$AA$3:$AC$3,0),0))</f>
        <v>4.5</v>
      </c>
      <c r="K16" s="24">
        <v>9</v>
      </c>
      <c r="L16" s="21">
        <f>(VLOOKUP(K16,$AA$4:$AC$23,MATCH($K$4,$AA$3:$AC$3,0),0))</f>
        <v>6</v>
      </c>
      <c r="M16" s="24"/>
      <c r="N16" s="21"/>
      <c r="O16" s="24"/>
      <c r="P16" s="21"/>
      <c r="Q16" s="24"/>
      <c r="R16" s="21"/>
      <c r="S16" s="24"/>
      <c r="T16" s="21"/>
      <c r="U16" s="22">
        <f>SUM(LARGE((H16,F16,J16,L16,N16,P16,R16,T16),{1;2;3}))</f>
        <v>18</v>
      </c>
      <c r="V16" s="18" t="s">
        <v>139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34</v>
      </c>
      <c r="B17" s="18" t="s">
        <v>241</v>
      </c>
      <c r="C17" s="12">
        <v>2003</v>
      </c>
      <c r="D17" s="23" t="s">
        <v>186</v>
      </c>
      <c r="E17" s="24">
        <v>10</v>
      </c>
      <c r="F17" s="21">
        <f>(VLOOKUP(E17,$AA$4:$AC$23,MATCH($E$4,$AA$3:$AC$3,0),0))</f>
        <v>11</v>
      </c>
      <c r="G17" s="24"/>
      <c r="H17" s="21"/>
      <c r="I17" s="24"/>
      <c r="J17" s="21"/>
      <c r="K17" s="24">
        <v>8</v>
      </c>
      <c r="L17" s="21">
        <f>(VLOOKUP(K17,$AA$4:$AC$23,MATCH($K$4,$AA$3:$AC$3,0),0))</f>
        <v>6.5</v>
      </c>
      <c r="M17" s="24"/>
      <c r="N17" s="21">
        <v>0</v>
      </c>
      <c r="O17" s="24"/>
      <c r="P17" s="21">
        <v>0</v>
      </c>
      <c r="Q17" s="24"/>
      <c r="R17" s="21"/>
      <c r="S17" s="24"/>
      <c r="T17" s="21">
        <v>0</v>
      </c>
      <c r="U17" s="22">
        <f>SUM(LARGE((H17,F17,J17,L17,N17,P17,R17,T17),{1;2;3}))</f>
        <v>17.5</v>
      </c>
      <c r="V17" s="18" t="s">
        <v>241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9</v>
      </c>
      <c r="B18" s="18" t="s">
        <v>125</v>
      </c>
      <c r="C18" s="12">
        <v>2003</v>
      </c>
      <c r="D18" s="23" t="s">
        <v>11</v>
      </c>
      <c r="E18" s="24">
        <v>14</v>
      </c>
      <c r="F18" s="21">
        <f>(VLOOKUP(E18,$AA$4:$AC$23,MATCH($E$4,$AA$3:$AC$3,0),0))</f>
        <v>7</v>
      </c>
      <c r="G18" s="24"/>
      <c r="H18" s="21"/>
      <c r="I18" s="24">
        <v>11</v>
      </c>
      <c r="J18" s="21">
        <f>(VLOOKUP(I18,$AA$4:$AC$23,MATCH($I$4,$AA$3:$AC$3,0),0))</f>
        <v>5</v>
      </c>
      <c r="K18" s="24">
        <v>11</v>
      </c>
      <c r="L18" s="21">
        <f>(VLOOKUP(K18,$AA$4:$AC$23,MATCH($K$4,$AA$3:$AC$3,0),0))</f>
        <v>5</v>
      </c>
      <c r="M18" s="24"/>
      <c r="N18" s="21"/>
      <c r="O18" s="24"/>
      <c r="P18" s="21"/>
      <c r="Q18" s="24"/>
      <c r="R18" s="21"/>
      <c r="S18" s="24"/>
      <c r="T18" s="21"/>
      <c r="U18" s="22">
        <f>SUM(LARGE((H18,F18,J18,L18,N18,P18,R18,T18),{1;2;3}))</f>
        <v>17</v>
      </c>
      <c r="V18" s="18" t="s">
        <v>125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23</v>
      </c>
      <c r="B19" s="18" t="s">
        <v>240</v>
      </c>
      <c r="C19" s="12">
        <v>2004</v>
      </c>
      <c r="D19" s="23" t="s">
        <v>96</v>
      </c>
      <c r="E19" s="24">
        <v>12</v>
      </c>
      <c r="F19" s="21">
        <f>(VLOOKUP(E19,$AA$4:$AC$23,MATCH($E$4,$AA$3:$AC$3,0),0))</f>
        <v>9</v>
      </c>
      <c r="G19" s="24">
        <v>8</v>
      </c>
      <c r="H19" s="21">
        <f>(VLOOKUP(G19,$AA$4:$AC$23,MATCH($G$4,$AA$3:$AC$3,0),0)-(VLOOKUP($G$3,$AA$4:$AC$23,MATCH($G$4,$AA$3:$AC$3,0),0)))</f>
        <v>4.5</v>
      </c>
      <c r="I19" s="24"/>
      <c r="J19" s="21"/>
      <c r="K19" s="24"/>
      <c r="L19" s="21"/>
      <c r="M19" s="24">
        <v>11</v>
      </c>
      <c r="N19" s="21">
        <f>(VLOOKUP(M19,$AA$4:$AC$23,MATCH($M$4,$AA$3:$AC$3,0),0)-(VLOOKUP($M$3,$AA$4:$AC$23,MATCH($M$4,$AA$3:$AC$3,0),0)))</f>
        <v>2</v>
      </c>
      <c r="O19" s="24">
        <v>1</v>
      </c>
      <c r="P19" s="21">
        <f>(VLOOKUP(O19,$AA$4:$AC$23,MATCH($O$4,$AA$3:$AC$3,0),0)-(VLOOKUP($O$3,$AA$4:$AC$23,MATCH($O$4,$AA$3:$AC$3,0),0)))</f>
        <v>2</v>
      </c>
      <c r="Q19" s="24"/>
      <c r="R19" s="21"/>
      <c r="S19" s="24"/>
      <c r="T19" s="21"/>
      <c r="U19" s="22">
        <f>SUM(LARGE((H19,F19,J19,L19,N19,P19,R19,T19),{1;2;3}))</f>
        <v>15.5</v>
      </c>
      <c r="V19" s="18" t="s">
        <v>240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12</v>
      </c>
      <c r="B20" s="18" t="s">
        <v>130</v>
      </c>
      <c r="C20" s="12">
        <v>2003</v>
      </c>
      <c r="D20" s="23" t="s">
        <v>11</v>
      </c>
      <c r="E20" s="24">
        <v>11</v>
      </c>
      <c r="F20" s="21">
        <f>(VLOOKUP(E20,$AA$4:$AC$23,MATCH($E$4,$AA$3:$AC$3,0),0))</f>
        <v>10</v>
      </c>
      <c r="G20" s="24"/>
      <c r="H20" s="21"/>
      <c r="I20" s="24"/>
      <c r="J20" s="21"/>
      <c r="K20" s="24">
        <v>16</v>
      </c>
      <c r="L20" s="21">
        <f>(VLOOKUP(K20,$AA$4:$AC$23,MATCH($K$4,$AA$3:$AC$3,0),0))</f>
        <v>2.5</v>
      </c>
      <c r="M20" s="24"/>
      <c r="N20" s="21"/>
      <c r="O20" s="24"/>
      <c r="P20" s="21">
        <v>0</v>
      </c>
      <c r="Q20" s="24"/>
      <c r="R20" s="21"/>
      <c r="S20" s="24"/>
      <c r="T20" s="21">
        <v>0</v>
      </c>
      <c r="U20" s="22">
        <f>SUM(LARGE((H20,F20,J20,L20,N20,P20,R20,T20),{1;2;3}))</f>
        <v>12.5</v>
      </c>
      <c r="V20" s="18" t="s">
        <v>130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A21" s="12">
        <v>16</v>
      </c>
      <c r="B21" s="18" t="s">
        <v>135</v>
      </c>
      <c r="C21" s="12">
        <v>2003</v>
      </c>
      <c r="D21" s="23" t="s">
        <v>10</v>
      </c>
      <c r="E21" s="24"/>
      <c r="F21" s="21"/>
      <c r="G21" s="24">
        <v>7</v>
      </c>
      <c r="H21" s="21">
        <f>(VLOOKUP(G21,$AA$4:$AC$23,MATCH($G$4,$AA$3:$AC$3,0),0)-(VLOOKUP($G$3,$AA$4:$AC$23,MATCH($G$4,$AA$3:$AC$3,0),0)))</f>
        <v>5</v>
      </c>
      <c r="I21" s="24">
        <v>13</v>
      </c>
      <c r="J21" s="21">
        <f>(VLOOKUP(I21,$AA$4:$AC$23,MATCH($I$4,$AA$3:$AC$3,0),0))</f>
        <v>4</v>
      </c>
      <c r="K21" s="24"/>
      <c r="L21" s="21"/>
      <c r="M21" s="24"/>
      <c r="N21" s="21"/>
      <c r="O21" s="24"/>
      <c r="P21" s="21">
        <v>0</v>
      </c>
      <c r="Q21" s="24"/>
      <c r="R21" s="21"/>
      <c r="S21" s="24"/>
      <c r="T21" s="21">
        <v>0</v>
      </c>
      <c r="U21" s="22">
        <f>SUM(LARGE((H21,F21,J21,L21,N21,P21,R21,T21),{1;2;3}))</f>
        <v>9</v>
      </c>
      <c r="V21" s="18" t="s">
        <v>135</v>
      </c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A22" s="12">
        <v>18</v>
      </c>
      <c r="B22" s="18" t="s">
        <v>138</v>
      </c>
      <c r="C22" s="12">
        <v>2003</v>
      </c>
      <c r="D22" s="23" t="s">
        <v>87</v>
      </c>
      <c r="E22" s="24">
        <v>18</v>
      </c>
      <c r="F22" s="21">
        <f>(VLOOKUP(E22,$AA$4:$AC$23,MATCH($E$4,$AA$3:$AC$3,0),0))</f>
        <v>3</v>
      </c>
      <c r="G22" s="24">
        <v>10</v>
      </c>
      <c r="H22" s="21">
        <f>(VLOOKUP(G22,$AA$4:$AC$23,MATCH($G$4,$AA$3:$AC$3,0),0)-(VLOOKUP($G$3,$AA$4:$AC$23,MATCH($G$4,$AA$3:$AC$3,0),0)))</f>
        <v>3.5</v>
      </c>
      <c r="I22" s="24">
        <v>16</v>
      </c>
      <c r="J22" s="21">
        <f>(VLOOKUP(I22,$AA$4:$AC$23,MATCH($I$4,$AA$3:$AC$3,0),0))</f>
        <v>2.5</v>
      </c>
      <c r="K22" s="24"/>
      <c r="L22" s="21"/>
      <c r="M22" s="24"/>
      <c r="N22" s="21"/>
      <c r="O22" s="24"/>
      <c r="P22" s="21"/>
      <c r="Q22" s="24"/>
      <c r="R22" s="21"/>
      <c r="S22" s="24"/>
      <c r="T22" s="21"/>
      <c r="U22" s="22">
        <f>SUM(LARGE((H22,F22,J22,L22,N22,P22,R22,T22),{1;2;3}))</f>
        <v>9</v>
      </c>
      <c r="V22" s="18" t="s">
        <v>138</v>
      </c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A23" s="12">
        <v>30</v>
      </c>
      <c r="B23" s="18" t="s">
        <v>229</v>
      </c>
      <c r="C23" s="12">
        <v>2003</v>
      </c>
      <c r="D23" s="23" t="s">
        <v>10</v>
      </c>
      <c r="E23" s="24">
        <v>16</v>
      </c>
      <c r="F23" s="21">
        <f>(VLOOKUP(E23,$AA$4:$AC$23,MATCH($E$4,$AA$3:$AC$3,0),0))</f>
        <v>5</v>
      </c>
      <c r="G23" s="24"/>
      <c r="H23" s="21"/>
      <c r="I23" s="24">
        <v>14</v>
      </c>
      <c r="J23" s="21">
        <f>(VLOOKUP(I23,$AA$4:$AC$23,MATCH($I$4,$AA$3:$AC$3,0),0))</f>
        <v>3.5</v>
      </c>
      <c r="K23" s="24"/>
      <c r="L23" s="21"/>
      <c r="M23" s="24"/>
      <c r="N23" s="21">
        <v>0</v>
      </c>
      <c r="O23" s="24"/>
      <c r="P23" s="21"/>
      <c r="Q23" s="24"/>
      <c r="R23" s="21"/>
      <c r="S23" s="24"/>
      <c r="T23" s="21"/>
      <c r="U23" s="22">
        <f>SUM(LARGE((H23,F23,J23,L23,N23,P23,R23,T23),{1;2;3}))</f>
        <v>8.5</v>
      </c>
      <c r="V23" s="18" t="s">
        <v>229</v>
      </c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A24" s="12">
        <v>20</v>
      </c>
      <c r="B24" s="18" t="s">
        <v>140</v>
      </c>
      <c r="C24" s="12">
        <v>2003</v>
      </c>
      <c r="D24" s="23" t="s">
        <v>10</v>
      </c>
      <c r="E24" s="24"/>
      <c r="F24" s="21"/>
      <c r="G24" s="24">
        <v>9</v>
      </c>
      <c r="H24" s="21">
        <f>(VLOOKUP(G24,$AA$4:$AC$23,MATCH($G$4,$AA$3:$AC$3,0),0)-(VLOOKUP($G$3,$AA$4:$AC$23,MATCH($G$4,$AA$3:$AC$3,0),0)))</f>
        <v>4</v>
      </c>
      <c r="I24" s="24">
        <v>15</v>
      </c>
      <c r="J24" s="21">
        <f>(VLOOKUP(I24,$AA$4:$AC$23,MATCH($I$4,$AA$3:$AC$3,0),0))</f>
        <v>3</v>
      </c>
      <c r="K24" s="24">
        <v>19</v>
      </c>
      <c r="L24" s="21">
        <f>(VLOOKUP(K24,$AA$4:$AC$23,MATCH($K$4,$AA$3:$AC$3,0),0))</f>
        <v>1</v>
      </c>
      <c r="M24" s="24">
        <v>14</v>
      </c>
      <c r="N24" s="21">
        <f>(VLOOKUP(M24,$AA$4:$AC$23,MATCH($M$4,$AA$3:$AC$3,0),0)-(VLOOKUP($M$3,$AA$4:$AC$23,MATCH($M$4,$AA$3:$AC$3,0),0)))</f>
        <v>0.5</v>
      </c>
      <c r="O24" s="24"/>
      <c r="P24" s="21"/>
      <c r="Q24" s="24"/>
      <c r="R24" s="21"/>
      <c r="S24" s="24"/>
      <c r="T24" s="21"/>
      <c r="U24" s="22">
        <f>SUM(LARGE((H24,F24,J24,L24,N24,P24,R24,T24),{1;2;3}))</f>
        <v>8</v>
      </c>
      <c r="V24" s="18" t="s">
        <v>140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A25" s="12">
        <v>21</v>
      </c>
      <c r="B25" s="18" t="s">
        <v>249</v>
      </c>
      <c r="C25" s="12">
        <v>2005</v>
      </c>
      <c r="D25" s="23" t="s">
        <v>96</v>
      </c>
      <c r="E25" s="24">
        <v>26</v>
      </c>
      <c r="F25" s="21"/>
      <c r="G25" s="24">
        <v>6</v>
      </c>
      <c r="H25" s="21">
        <f>(VLOOKUP(G25,$AA$4:$AC$23,MATCH($G$4,$AA$3:$AC$3,0),0)-(VLOOKUP($G$3,$AA$4:$AC$23,MATCH($G$4,$AA$3:$AC$3,0),0)))</f>
        <v>5.5</v>
      </c>
      <c r="I25" s="24"/>
      <c r="J25" s="21"/>
      <c r="K25" s="24"/>
      <c r="L25" s="21"/>
      <c r="M25" s="24">
        <v>12</v>
      </c>
      <c r="N25" s="21">
        <f>(VLOOKUP(M25,$AA$4:$AC$23,MATCH($M$4,$AA$3:$AC$3,0),0)-(VLOOKUP($M$3,$AA$4:$AC$23,MATCH($M$4,$AA$3:$AC$3,0),0)))</f>
        <v>1.5</v>
      </c>
      <c r="O25" s="24">
        <v>3</v>
      </c>
      <c r="P25" s="21">
        <f>(VLOOKUP(O25,$AA$4:$AC$23,MATCH($O$4,$AA$3:$AC$3,0),0)-(VLOOKUP($O$3,$AA$4:$AC$23,MATCH($O$4,$AA$3:$AC$3,0),0)))</f>
        <v>1</v>
      </c>
      <c r="Q25" s="24"/>
      <c r="R25" s="21"/>
      <c r="S25" s="24"/>
      <c r="T25" s="21"/>
      <c r="U25" s="22">
        <f>SUM(LARGE((H25,F25,J25,L25,N25,P25,R25,T25),{1;2;3}))</f>
        <v>8</v>
      </c>
      <c r="V25" s="18" t="s">
        <v>249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A26" s="12">
        <v>31</v>
      </c>
      <c r="B26" s="18" t="s">
        <v>195</v>
      </c>
      <c r="C26" s="12">
        <v>2004</v>
      </c>
      <c r="D26" s="23" t="s">
        <v>11</v>
      </c>
      <c r="E26" s="24"/>
      <c r="F26" s="21"/>
      <c r="G26" s="24"/>
      <c r="H26" s="21"/>
      <c r="I26" s="24">
        <v>18</v>
      </c>
      <c r="J26" s="21">
        <f>(VLOOKUP(I26,$AA$4:$AC$23,MATCH($I$4,$AA$3:$AC$3,0),0))</f>
        <v>1.5</v>
      </c>
      <c r="K26" s="24">
        <v>14</v>
      </c>
      <c r="L26" s="21">
        <f>(VLOOKUP(K26,$AA$4:$AC$23,MATCH($K$4,$AA$3:$AC$3,0),0))</f>
        <v>3.5</v>
      </c>
      <c r="M26" s="24">
        <v>10</v>
      </c>
      <c r="N26" s="21">
        <f>(VLOOKUP(M26,$AA$4:$AC$23,MATCH($M$4,$AA$3:$AC$3,0),0)-(VLOOKUP($M$3,$AA$4:$AC$23,MATCH($M$4,$AA$3:$AC$3,0),0)))</f>
        <v>2.5</v>
      </c>
      <c r="O26" s="24"/>
      <c r="P26" s="21"/>
      <c r="Q26" s="24"/>
      <c r="R26" s="21"/>
      <c r="S26" s="24"/>
      <c r="T26" s="21"/>
      <c r="U26" s="22">
        <f>SUM(LARGE((H26,F26,J26,L26,N26,P26,R26,T26),{1;2;3}))</f>
        <v>7.5</v>
      </c>
      <c r="V26" s="18" t="s">
        <v>195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A27" s="12">
        <v>17</v>
      </c>
      <c r="B27" s="18" t="s">
        <v>136</v>
      </c>
      <c r="C27" s="12">
        <v>2003</v>
      </c>
      <c r="D27" s="23" t="s">
        <v>87</v>
      </c>
      <c r="E27" s="24">
        <v>22</v>
      </c>
      <c r="F27" s="21"/>
      <c r="G27" s="24">
        <v>11</v>
      </c>
      <c r="H27" s="21">
        <f>(VLOOKUP(G27,$AA$4:$AC$23,MATCH($G$4,$AA$3:$AC$3,0),0)-(VLOOKUP($G$3,$AA$4:$AC$23,MATCH($G$4,$AA$3:$AC$3,0),0)))</f>
        <v>3</v>
      </c>
      <c r="I27" s="24">
        <v>20</v>
      </c>
      <c r="J27" s="21">
        <f>(VLOOKUP(I27,$AA$4:$AC$23,MATCH($I$4,$AA$3:$AC$3,0),0))</f>
        <v>0.5</v>
      </c>
      <c r="K27" s="24">
        <v>17</v>
      </c>
      <c r="L27" s="21">
        <f>(VLOOKUP(K27,$AA$4:$AC$23,MATCH($K$4,$AA$3:$AC$3,0),0))</f>
        <v>2</v>
      </c>
      <c r="M27" s="24"/>
      <c r="N27" s="21"/>
      <c r="O27" s="24"/>
      <c r="P27" s="21"/>
      <c r="Q27" s="24"/>
      <c r="R27" s="21"/>
      <c r="S27" s="24"/>
      <c r="T27" s="21"/>
      <c r="U27" s="22">
        <f>SUM(LARGE((H27,F27,J27,L27,N27,P27,R27,T27),{1;2;3}))</f>
        <v>5.5</v>
      </c>
      <c r="V27" s="18" t="s">
        <v>136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A28" s="12">
        <v>24</v>
      </c>
      <c r="B28" s="18" t="s">
        <v>191</v>
      </c>
      <c r="C28" s="12">
        <v>2004</v>
      </c>
      <c r="D28" s="23" t="s">
        <v>10</v>
      </c>
      <c r="E28" s="24"/>
      <c r="F28" s="21"/>
      <c r="G28" s="24">
        <v>12</v>
      </c>
      <c r="H28" s="21">
        <f>(VLOOKUP(G28,$AA$4:$AC$23,MATCH($G$4,$AA$3:$AC$3,0),0)-(VLOOKUP($G$3,$AA$4:$AC$23,MATCH($G$4,$AA$3:$AC$3,0),0)))</f>
        <v>2.5</v>
      </c>
      <c r="I28" s="24">
        <v>17</v>
      </c>
      <c r="J28" s="21">
        <f>(VLOOKUP(I28,$AA$4:$AC$23,MATCH($I$4,$AA$3:$AC$3,0),0))</f>
        <v>2</v>
      </c>
      <c r="K28" s="24"/>
      <c r="L28" s="21"/>
      <c r="M28" s="24"/>
      <c r="N28" s="21"/>
      <c r="O28" s="24"/>
      <c r="P28" s="21">
        <v>0</v>
      </c>
      <c r="Q28" s="24"/>
      <c r="R28" s="21"/>
      <c r="S28" s="24"/>
      <c r="T28" s="21"/>
      <c r="U28" s="22">
        <f>SUM(LARGE((H28,F28,J28,L28,N28,P28,R28,T28),{1;2;3}))</f>
        <v>4.5</v>
      </c>
      <c r="V28" s="18" t="s">
        <v>191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A29" s="12">
        <v>15</v>
      </c>
      <c r="B29" s="18" t="s">
        <v>134</v>
      </c>
      <c r="C29" s="12">
        <v>2004</v>
      </c>
      <c r="D29" s="23" t="s">
        <v>43</v>
      </c>
      <c r="E29" s="24">
        <v>17</v>
      </c>
      <c r="F29" s="21">
        <f>(VLOOKUP(E29,$AA$4:$AC$23,MATCH($E$4,$AA$3:$AC$3,0),0))</f>
        <v>4</v>
      </c>
      <c r="G29" s="24"/>
      <c r="H29" s="21"/>
      <c r="I29" s="24"/>
      <c r="J29" s="21"/>
      <c r="K29" s="24"/>
      <c r="L29" s="21"/>
      <c r="M29" s="24"/>
      <c r="N29" s="21"/>
      <c r="O29" s="24"/>
      <c r="P29" s="21">
        <v>0</v>
      </c>
      <c r="Q29" s="24"/>
      <c r="R29" s="21"/>
      <c r="S29" s="24"/>
      <c r="T29" s="21">
        <v>0</v>
      </c>
      <c r="U29" s="22">
        <f>SUM(LARGE((H29,F29,J29,L29,N29,P29,R29,T29),{1;2;3}))</f>
        <v>4</v>
      </c>
      <c r="V29" s="18" t="s">
        <v>134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A30" s="12">
        <v>36</v>
      </c>
      <c r="B30" s="18" t="s">
        <v>81</v>
      </c>
      <c r="C30" s="12"/>
      <c r="D30" s="23" t="s">
        <v>10</v>
      </c>
      <c r="E30" s="24">
        <v>27</v>
      </c>
      <c r="F30" s="21"/>
      <c r="G30" s="24"/>
      <c r="H30" s="21"/>
      <c r="I30" s="24"/>
      <c r="J30" s="21"/>
      <c r="K30" s="24"/>
      <c r="L30" s="21"/>
      <c r="M30" s="24">
        <v>7</v>
      </c>
      <c r="N30" s="21">
        <f>(VLOOKUP(M30,$AA$4:$AC$23,MATCH($M$4,$AA$3:$AC$3,0),0)-(VLOOKUP($M$3,$AA$4:$AC$23,MATCH($M$4,$AA$3:$AC$3,0),0)))</f>
        <v>4</v>
      </c>
      <c r="O30" s="24"/>
      <c r="P30" s="21">
        <v>0</v>
      </c>
      <c r="Q30" s="24"/>
      <c r="R30" s="21"/>
      <c r="S30" s="24"/>
      <c r="T30" s="21">
        <v>0</v>
      </c>
      <c r="U30" s="22">
        <f>SUM(LARGE((H30,F30,J30,L30,N30,P30,R30,T30),{1;2;3}))</f>
        <v>4</v>
      </c>
      <c r="V30" s="18" t="s">
        <v>81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A31" s="12">
        <v>25</v>
      </c>
      <c r="B31" s="18" t="s">
        <v>192</v>
      </c>
      <c r="C31" s="12">
        <v>2004</v>
      </c>
      <c r="D31" s="23" t="s">
        <v>87</v>
      </c>
      <c r="E31" s="24"/>
      <c r="F31" s="21"/>
      <c r="G31" s="24">
        <v>13</v>
      </c>
      <c r="H31" s="21">
        <f>(VLOOKUP(G31,$AA$4:$AC$23,MATCH($G$4,$AA$3:$AC$3,0),0)-(VLOOKUP($G$3,$AA$4:$AC$23,MATCH($G$4,$AA$3:$AC$3,0),0)))</f>
        <v>2</v>
      </c>
      <c r="I31" s="24">
        <v>19</v>
      </c>
      <c r="J31" s="21">
        <f>(VLOOKUP(I31,$AA$4:$AC$23,MATCH($I$4,$AA$3:$AC$3,0),0))</f>
        <v>1</v>
      </c>
      <c r="K31" s="24">
        <v>20</v>
      </c>
      <c r="L31" s="21">
        <f>(VLOOKUP(K31,$AA$4:$AC$23,MATCH($K$4,$AA$3:$AC$3,0),0))</f>
        <v>0.5</v>
      </c>
      <c r="M31" s="24"/>
      <c r="N31" s="21"/>
      <c r="O31" s="24"/>
      <c r="P31" s="21"/>
      <c r="Q31" s="24"/>
      <c r="R31" s="21"/>
      <c r="S31" s="24"/>
      <c r="T31" s="21"/>
      <c r="U31" s="22">
        <f>SUM(LARGE((H31,F31,J31,L31,N31,P31,R31,T31),{1;2;3}))</f>
        <v>3.5</v>
      </c>
      <c r="V31" s="18" t="s">
        <v>192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A32" s="12">
        <v>37</v>
      </c>
      <c r="B32" s="18" t="s">
        <v>80</v>
      </c>
      <c r="C32" s="12"/>
      <c r="D32" s="23" t="s">
        <v>10</v>
      </c>
      <c r="E32" s="24"/>
      <c r="F32" s="21"/>
      <c r="G32" s="24"/>
      <c r="H32" s="21"/>
      <c r="I32" s="24"/>
      <c r="J32" s="21"/>
      <c r="K32" s="24"/>
      <c r="L32" s="21"/>
      <c r="M32" s="24">
        <v>8</v>
      </c>
      <c r="N32" s="21">
        <f>(VLOOKUP(M32,$AA$4:$AC$23,MATCH($M$4,$AA$3:$AC$3,0),0)-(VLOOKUP($M$3,$AA$4:$AC$23,MATCH($M$4,$AA$3:$AC$3,0),0)))</f>
        <v>3.5</v>
      </c>
      <c r="O32" s="24"/>
      <c r="P32" s="21">
        <v>0</v>
      </c>
      <c r="Q32" s="24"/>
      <c r="R32" s="21"/>
      <c r="S32" s="24"/>
      <c r="T32" s="21">
        <v>0</v>
      </c>
      <c r="U32" s="22">
        <f>SUM(LARGE((H32,F32,J32,L32,N32,P32,R32,T32),{1;2;3}))</f>
        <v>3.5</v>
      </c>
      <c r="V32" s="18" t="s">
        <v>80</v>
      </c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1:48" x14ac:dyDescent="0.3">
      <c r="A33" s="12">
        <v>35</v>
      </c>
      <c r="B33" s="18" t="s">
        <v>135</v>
      </c>
      <c r="C33" s="12">
        <v>2003</v>
      </c>
      <c r="D33" s="23" t="s">
        <v>10</v>
      </c>
      <c r="E33" s="24"/>
      <c r="F33" s="21"/>
      <c r="G33" s="24"/>
      <c r="H33" s="21"/>
      <c r="I33" s="24"/>
      <c r="J33" s="21"/>
      <c r="K33" s="24">
        <v>15</v>
      </c>
      <c r="L33" s="21">
        <f>(VLOOKUP(K33,$AA$4:$AC$23,MATCH($K$4,$AA$3:$AC$3,0),0))</f>
        <v>3</v>
      </c>
      <c r="M33" s="24"/>
      <c r="N33" s="21"/>
      <c r="O33" s="24"/>
      <c r="P33" s="21">
        <v>0</v>
      </c>
      <c r="Q33" s="24"/>
      <c r="R33" s="21"/>
      <c r="S33" s="24"/>
      <c r="T33" s="21">
        <v>0</v>
      </c>
      <c r="U33" s="22">
        <f>SUM(LARGE((H33,F33,J33,L33,N33,P33,R33,T33),{1;2;3}))</f>
        <v>3</v>
      </c>
      <c r="V33" s="18" t="s">
        <v>135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1:48" x14ac:dyDescent="0.3">
      <c r="A34" s="12">
        <v>38</v>
      </c>
      <c r="B34" s="18" t="s">
        <v>79</v>
      </c>
      <c r="C34" s="12"/>
      <c r="D34" s="23" t="s">
        <v>10</v>
      </c>
      <c r="E34" s="24">
        <v>24</v>
      </c>
      <c r="F34" s="21"/>
      <c r="G34" s="24"/>
      <c r="H34" s="21"/>
      <c r="I34" s="24"/>
      <c r="J34" s="21"/>
      <c r="K34" s="24"/>
      <c r="L34" s="21"/>
      <c r="M34" s="24">
        <v>9</v>
      </c>
      <c r="N34" s="21">
        <f>(VLOOKUP(M34,$AA$4:$AC$23,MATCH($M$4,$AA$3:$AC$3,0),0)-(VLOOKUP($M$3,$AA$4:$AC$23,MATCH($M$4,$AA$3:$AC$3,0),0)))</f>
        <v>3</v>
      </c>
      <c r="O34" s="24"/>
      <c r="P34" s="21">
        <v>0</v>
      </c>
      <c r="Q34" s="24"/>
      <c r="R34" s="21"/>
      <c r="S34" s="24"/>
      <c r="T34" s="21">
        <v>0</v>
      </c>
      <c r="U34" s="22">
        <f>SUM(LARGE((H34,F34,J34,L34,N34,P34,R34,T34),{1;2;3}))</f>
        <v>3</v>
      </c>
      <c r="V34" s="18" t="s">
        <v>79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1:48" x14ac:dyDescent="0.3">
      <c r="A35" s="12">
        <v>39</v>
      </c>
      <c r="B35" s="18" t="s">
        <v>78</v>
      </c>
      <c r="C35" s="12">
        <v>2006</v>
      </c>
      <c r="D35" s="23" t="s">
        <v>11</v>
      </c>
      <c r="E35" s="24">
        <v>19</v>
      </c>
      <c r="F35" s="21">
        <f>(VLOOKUP(E35,$AA$4:$AC$23,MATCH($E$4,$AA$3:$AC$3,0),0))</f>
        <v>2</v>
      </c>
      <c r="G35" s="24"/>
      <c r="H35" s="21"/>
      <c r="I35" s="24"/>
      <c r="J35" s="21"/>
      <c r="K35" s="24"/>
      <c r="L35" s="21"/>
      <c r="M35" s="24"/>
      <c r="N35" s="21">
        <v>0</v>
      </c>
      <c r="O35" s="24"/>
      <c r="P35" s="21">
        <v>0</v>
      </c>
      <c r="Q35" s="24"/>
      <c r="R35" s="21"/>
      <c r="S35" s="24"/>
      <c r="T35" s="21">
        <v>0</v>
      </c>
      <c r="U35" s="22">
        <f>SUM(LARGE((H35,F35,J35,L35,N35,P35,R35,T35),{1;2;3}))</f>
        <v>2</v>
      </c>
      <c r="V35" s="18" t="s">
        <v>78</v>
      </c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1:48" x14ac:dyDescent="0.3">
      <c r="A36" s="12">
        <v>26</v>
      </c>
      <c r="B36" s="18" t="s">
        <v>193</v>
      </c>
      <c r="C36" s="12">
        <v>2004</v>
      </c>
      <c r="D36" s="23" t="s">
        <v>87</v>
      </c>
      <c r="E36" s="24">
        <v>32</v>
      </c>
      <c r="F36" s="21"/>
      <c r="G36" s="24">
        <v>14</v>
      </c>
      <c r="H36" s="21">
        <f>(VLOOKUP(G36,$AA$4:$AC$23,MATCH($G$4,$AA$3:$AC$3,0),0)-(VLOOKUP($G$3,$AA$4:$AC$23,MATCH($G$4,$AA$3:$AC$3,0),0)))</f>
        <v>1.5</v>
      </c>
      <c r="I36" s="24"/>
      <c r="J36" s="21"/>
      <c r="K36" s="24"/>
      <c r="L36" s="21"/>
      <c r="M36" s="24"/>
      <c r="N36" s="21"/>
      <c r="O36" s="24"/>
      <c r="P36" s="21">
        <v>0</v>
      </c>
      <c r="Q36" s="24"/>
      <c r="R36" s="21"/>
      <c r="S36" s="24"/>
      <c r="T36" s="21">
        <v>0</v>
      </c>
      <c r="U36" s="22">
        <f>SUM(LARGE((H36,F36,J36,L36,N36,P36,R36,T36),{1;2;3}))</f>
        <v>1.5</v>
      </c>
      <c r="V36" s="18" t="s">
        <v>193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1:48" x14ac:dyDescent="0.3">
      <c r="A37" s="12">
        <v>27</v>
      </c>
      <c r="B37" s="18" t="s">
        <v>242</v>
      </c>
      <c r="C37" s="12">
        <v>2003</v>
      </c>
      <c r="D37" s="23" t="s">
        <v>105</v>
      </c>
      <c r="E37" s="24"/>
      <c r="F37" s="21"/>
      <c r="G37" s="24">
        <v>15</v>
      </c>
      <c r="H37" s="21">
        <f>(VLOOKUP(G37,$AA$4:$AC$23,MATCH($G$4,$AA$3:$AC$3,0),0)-(VLOOKUP($G$3,$AA$4:$AC$23,MATCH($G$4,$AA$3:$AC$3,0),0)))</f>
        <v>1</v>
      </c>
      <c r="I37" s="24"/>
      <c r="J37" s="21"/>
      <c r="K37" s="24">
        <v>21</v>
      </c>
      <c r="L37" s="21"/>
      <c r="M37" s="24"/>
      <c r="N37" s="21"/>
      <c r="O37" s="24">
        <v>4</v>
      </c>
      <c r="P37" s="21">
        <f>(VLOOKUP(O37,$AA$4:$AC$23,MATCH($O$4,$AA$3:$AC$3,0),0)-(VLOOKUP($O$3,$AA$4:$AC$23,MATCH($O$4,$AA$3:$AC$3,0),0)))</f>
        <v>0.5</v>
      </c>
      <c r="Q37" s="24"/>
      <c r="R37" s="21"/>
      <c r="S37" s="24"/>
      <c r="T37" s="21">
        <v>0</v>
      </c>
      <c r="U37" s="22">
        <f>SUM(LARGE((H37,F37,J37,L37,N37,P37,R37,T37),{1;2;3}))</f>
        <v>1.5</v>
      </c>
      <c r="V37" s="18" t="s">
        <v>242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1:48" x14ac:dyDescent="0.3">
      <c r="A38" s="12">
        <v>32</v>
      </c>
      <c r="B38" s="18" t="s">
        <v>230</v>
      </c>
      <c r="C38" s="12">
        <v>2004</v>
      </c>
      <c r="D38" s="23" t="s">
        <v>225</v>
      </c>
      <c r="E38" s="24"/>
      <c r="F38" s="21"/>
      <c r="G38" s="24"/>
      <c r="H38" s="21"/>
      <c r="I38" s="24">
        <v>21</v>
      </c>
      <c r="J38" s="21"/>
      <c r="K38" s="24">
        <v>18</v>
      </c>
      <c r="L38" s="21">
        <f>(VLOOKUP(K38,$AA$4:$AC$23,MATCH($K$4,$AA$3:$AC$3,0),0))</f>
        <v>1.5</v>
      </c>
      <c r="M38" s="24"/>
      <c r="N38" s="21"/>
      <c r="O38" s="24"/>
      <c r="P38" s="21">
        <v>0</v>
      </c>
      <c r="Q38" s="24"/>
      <c r="R38" s="21"/>
      <c r="S38" s="24"/>
      <c r="T38" s="21">
        <v>0</v>
      </c>
      <c r="U38" s="22">
        <f>SUM(LARGE((H38,F38,J38,L38,N38,P38,R38,T38),{1;2;3}))</f>
        <v>1.5</v>
      </c>
      <c r="V38" s="18" t="s">
        <v>230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1:48" x14ac:dyDescent="0.3">
      <c r="A39" s="12">
        <v>13</v>
      </c>
      <c r="B39" s="18" t="s">
        <v>132</v>
      </c>
      <c r="C39" s="12">
        <v>2003</v>
      </c>
      <c r="D39" s="23" t="s">
        <v>11</v>
      </c>
      <c r="E39" s="24">
        <v>21</v>
      </c>
      <c r="F39" s="21"/>
      <c r="G39" s="24"/>
      <c r="H39" s="21"/>
      <c r="I39" s="24"/>
      <c r="J39" s="21"/>
      <c r="K39" s="24"/>
      <c r="L39" s="21"/>
      <c r="M39" s="24">
        <v>13</v>
      </c>
      <c r="N39" s="21">
        <f>(VLOOKUP(M39,$AA$4:$AC$23,MATCH($M$4,$AA$3:$AC$3,0),0)-(VLOOKUP($M$3,$AA$4:$AC$23,MATCH($M$4,$AA$3:$AC$3,0),0)))</f>
        <v>1</v>
      </c>
      <c r="O39" s="24"/>
      <c r="P39" s="21">
        <v>0</v>
      </c>
      <c r="Q39" s="24"/>
      <c r="R39" s="21"/>
      <c r="S39" s="24"/>
      <c r="T39" s="21">
        <v>0</v>
      </c>
      <c r="U39" s="22">
        <f>SUM(LARGE((H39,F39,J39,L39,N39,P39,R39,T39),{1;2;3}))</f>
        <v>1</v>
      </c>
      <c r="V39" s="18" t="s">
        <v>132</v>
      </c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1:48" x14ac:dyDescent="0.3">
      <c r="A40" s="12">
        <v>40</v>
      </c>
      <c r="B40" s="18" t="s">
        <v>205</v>
      </c>
      <c r="C40" s="12">
        <v>2005</v>
      </c>
      <c r="D40" s="23" t="s">
        <v>10</v>
      </c>
      <c r="E40" s="24">
        <v>20</v>
      </c>
      <c r="F40" s="21">
        <f>(VLOOKUP(E40,$AA$4:$AC$23,MATCH($E$4,$AA$3:$AC$3,0),0))</f>
        <v>1</v>
      </c>
      <c r="G40" s="24"/>
      <c r="H40" s="21"/>
      <c r="I40" s="24"/>
      <c r="J40" s="21"/>
      <c r="K40" s="24"/>
      <c r="L40" s="21"/>
      <c r="M40" s="24"/>
      <c r="N40" s="21">
        <v>0</v>
      </c>
      <c r="O40" s="24"/>
      <c r="P40" s="21">
        <v>0</v>
      </c>
      <c r="Q40" s="24"/>
      <c r="R40" s="21"/>
      <c r="S40" s="24"/>
      <c r="T40" s="21">
        <v>0</v>
      </c>
      <c r="U40" s="22">
        <f>SUM(LARGE((H40,F40,J40,L40,N40,P40,R40,T40),{1;2;3}))</f>
        <v>1</v>
      </c>
      <c r="V40" s="18" t="s">
        <v>205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1:48" x14ac:dyDescent="0.3">
      <c r="A41" s="12">
        <v>28</v>
      </c>
      <c r="B41" s="18" t="s">
        <v>194</v>
      </c>
      <c r="C41" s="12">
        <v>2004</v>
      </c>
      <c r="D41" s="23" t="s">
        <v>87</v>
      </c>
      <c r="E41" s="24">
        <v>35</v>
      </c>
      <c r="F41" s="21"/>
      <c r="G41" s="24">
        <v>16</v>
      </c>
      <c r="H41" s="21">
        <f>(VLOOKUP(G41,$AA$4:$AC$23,MATCH($G$4,$AA$3:$AC$3,0),0)-(VLOOKUP($G$3,$AA$4:$AC$23,MATCH($G$4,$AA$3:$AC$3,0),0)))</f>
        <v>0.5</v>
      </c>
      <c r="I41" s="24"/>
      <c r="J41" s="21"/>
      <c r="K41" s="24"/>
      <c r="L41" s="21"/>
      <c r="M41" s="24"/>
      <c r="N41" s="21"/>
      <c r="O41" s="24"/>
      <c r="P41" s="21">
        <v>0</v>
      </c>
      <c r="Q41" s="24"/>
      <c r="R41" s="21"/>
      <c r="S41" s="24"/>
      <c r="T41" s="21">
        <v>0</v>
      </c>
      <c r="U41" s="22">
        <f>SUM(LARGE((H41,F41,J41,L41,N41,P41,R41,T41),{1;2;3}))</f>
        <v>0.5</v>
      </c>
      <c r="V41" s="18" t="s">
        <v>194</v>
      </c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1:48" x14ac:dyDescent="0.3">
      <c r="A42" s="12">
        <v>2</v>
      </c>
      <c r="B42" s="18" t="s">
        <v>239</v>
      </c>
      <c r="C42" s="12">
        <v>2003</v>
      </c>
      <c r="D42" s="23" t="s">
        <v>43</v>
      </c>
      <c r="E42" s="24"/>
      <c r="F42" s="21"/>
      <c r="G42" s="24"/>
      <c r="H42" s="21"/>
      <c r="I42" s="24"/>
      <c r="J42" s="21"/>
      <c r="K42" s="24"/>
      <c r="L42" s="21"/>
      <c r="M42" s="24"/>
      <c r="N42" s="21">
        <v>0</v>
      </c>
      <c r="O42" s="24"/>
      <c r="P42" s="21">
        <v>0</v>
      </c>
      <c r="Q42" s="24"/>
      <c r="R42" s="21"/>
      <c r="S42" s="24"/>
      <c r="T42" s="21">
        <v>0</v>
      </c>
      <c r="U42" s="22">
        <f>SUM(LARGE((H42,F42,J42,L42,N42,P42,R42,T42),{1;2;3}))</f>
        <v>0</v>
      </c>
      <c r="V42" s="18" t="s">
        <v>239</v>
      </c>
      <c r="AT42" s="25"/>
      <c r="AU42" s="25"/>
      <c r="AV42" s="25"/>
    </row>
    <row r="43" spans="1:48" x14ac:dyDescent="0.3">
      <c r="A43" s="12">
        <v>8</v>
      </c>
      <c r="B43" s="18" t="s">
        <v>124</v>
      </c>
      <c r="C43" s="12">
        <v>2003</v>
      </c>
      <c r="D43" s="23" t="s">
        <v>11</v>
      </c>
      <c r="E43" s="24"/>
      <c r="F43" s="21"/>
      <c r="G43" s="24"/>
      <c r="H43" s="21"/>
      <c r="I43" s="24"/>
      <c r="J43" s="21"/>
      <c r="K43" s="24"/>
      <c r="L43" s="21"/>
      <c r="M43" s="24"/>
      <c r="N43" s="21">
        <v>0</v>
      </c>
      <c r="O43" s="24"/>
      <c r="P43" s="21">
        <v>0</v>
      </c>
      <c r="Q43" s="24"/>
      <c r="R43" s="21">
        <v>0</v>
      </c>
      <c r="S43" s="24"/>
      <c r="T43" s="21">
        <v>0</v>
      </c>
      <c r="U43" s="22">
        <f>SUM(LARGE((H43,F43,J43,L43,N43,P43,R43,T43),{1;2;3}))</f>
        <v>0</v>
      </c>
      <c r="V43" s="18" t="s">
        <v>124</v>
      </c>
      <c r="AT43" s="25"/>
      <c r="AU43" s="25"/>
      <c r="AV43" s="25"/>
    </row>
    <row r="44" spans="1:48" x14ac:dyDescent="0.3">
      <c r="A44" s="12">
        <v>22</v>
      </c>
      <c r="B44" s="18" t="s">
        <v>144</v>
      </c>
      <c r="C44" s="12">
        <v>2003</v>
      </c>
      <c r="D44" s="23" t="s">
        <v>142</v>
      </c>
      <c r="E44" s="24"/>
      <c r="F44" s="21"/>
      <c r="G44" s="24"/>
      <c r="H44" s="21"/>
      <c r="I44" s="24"/>
      <c r="J44" s="21"/>
      <c r="K44" s="24"/>
      <c r="L44" s="21"/>
      <c r="M44" s="24"/>
      <c r="N44" s="21"/>
      <c r="O44" s="24">
        <v>0</v>
      </c>
      <c r="P44" s="21">
        <v>0</v>
      </c>
      <c r="Q44" s="24"/>
      <c r="R44" s="21">
        <v>0</v>
      </c>
      <c r="S44" s="24"/>
      <c r="T44" s="21">
        <v>0</v>
      </c>
      <c r="U44" s="22">
        <f>SUM(LARGE((H44,F44,J44,L44,N44,P44,R44,T44),{1;2;3}))</f>
        <v>0</v>
      </c>
      <c r="V44" s="18" t="s">
        <v>144</v>
      </c>
      <c r="AT44" s="25"/>
      <c r="AU44" s="25"/>
      <c r="AV44" s="25"/>
    </row>
    <row r="45" spans="1:48" x14ac:dyDescent="0.3">
      <c r="A45" s="12">
        <v>33</v>
      </c>
      <c r="B45" s="18" t="s">
        <v>231</v>
      </c>
      <c r="C45" s="12">
        <v>2004</v>
      </c>
      <c r="D45" s="65" t="s">
        <v>87</v>
      </c>
      <c r="E45" s="63"/>
      <c r="F45" s="21"/>
      <c r="G45" s="63"/>
      <c r="H45" s="21"/>
      <c r="I45" s="63"/>
      <c r="J45" s="21"/>
      <c r="K45" s="63"/>
      <c r="L45" s="21"/>
      <c r="M45" s="63"/>
      <c r="N45" s="21">
        <v>0</v>
      </c>
      <c r="O45" s="63"/>
      <c r="P45" s="21">
        <v>0</v>
      </c>
      <c r="Q45" s="63"/>
      <c r="R45" s="21"/>
      <c r="S45" s="63"/>
      <c r="T45" s="21">
        <v>0</v>
      </c>
      <c r="U45" s="64">
        <f>SUM(LARGE((H45,F45,J45,L45,N45,P45,R45,T45),{1;2;3}))</f>
        <v>0</v>
      </c>
      <c r="V45" s="18" t="s">
        <v>231</v>
      </c>
      <c r="AT45" s="25"/>
      <c r="AU45" s="25"/>
      <c r="AV45" s="25"/>
    </row>
    <row r="46" spans="1:48" x14ac:dyDescent="0.3">
      <c r="A46" s="12">
        <v>41</v>
      </c>
      <c r="B46" s="61" t="s">
        <v>253</v>
      </c>
      <c r="C46" s="62">
        <v>2003</v>
      </c>
      <c r="D46" s="66" t="s">
        <v>96</v>
      </c>
      <c r="E46" s="63">
        <v>23</v>
      </c>
      <c r="F46" s="21"/>
      <c r="G46" s="63"/>
      <c r="H46" s="21"/>
      <c r="I46" s="63"/>
      <c r="J46" s="21"/>
      <c r="K46" s="63"/>
      <c r="L46" s="21"/>
      <c r="M46" s="63"/>
      <c r="N46" s="21">
        <v>0</v>
      </c>
      <c r="O46" s="63"/>
      <c r="P46" s="21">
        <v>0</v>
      </c>
      <c r="Q46" s="63"/>
      <c r="R46" s="21"/>
      <c r="S46" s="63"/>
      <c r="T46" s="21">
        <v>0</v>
      </c>
      <c r="U46" s="64">
        <f>SUM(LARGE((H46,F46,J46,L46,N46,P46,R46,T46),{1;2;3}))</f>
        <v>0</v>
      </c>
      <c r="V46" s="61" t="s">
        <v>253</v>
      </c>
      <c r="AT46" s="25"/>
      <c r="AU46" s="25"/>
      <c r="AV46" s="25"/>
    </row>
    <row r="47" spans="1:48" x14ac:dyDescent="0.3">
      <c r="A47" s="12">
        <v>42</v>
      </c>
      <c r="B47" s="61" t="s">
        <v>56</v>
      </c>
      <c r="C47" s="62">
        <v>2006</v>
      </c>
      <c r="D47" s="66" t="s">
        <v>11</v>
      </c>
      <c r="E47" s="63">
        <v>25</v>
      </c>
      <c r="F47" s="21"/>
      <c r="G47" s="63"/>
      <c r="H47" s="21"/>
      <c r="I47" s="63"/>
      <c r="J47" s="21"/>
      <c r="K47" s="63"/>
      <c r="L47" s="21"/>
      <c r="M47" s="63"/>
      <c r="N47" s="21">
        <v>0</v>
      </c>
      <c r="O47" s="63"/>
      <c r="P47" s="21">
        <v>0</v>
      </c>
      <c r="Q47" s="63"/>
      <c r="R47" s="21"/>
      <c r="S47" s="63"/>
      <c r="T47" s="21">
        <v>0</v>
      </c>
      <c r="U47" s="64">
        <f>SUM(LARGE((H47,F47,J47,L47,N47,P47,R47,T47),{1;2;3}))</f>
        <v>0</v>
      </c>
      <c r="V47" s="61" t="s">
        <v>56</v>
      </c>
      <c r="AT47" s="25"/>
      <c r="AU47" s="25"/>
      <c r="AV47" s="25"/>
    </row>
    <row r="48" spans="1:48" x14ac:dyDescent="0.3">
      <c r="A48" s="12">
        <v>43</v>
      </c>
      <c r="B48" s="61" t="s">
        <v>254</v>
      </c>
      <c r="C48" s="62">
        <v>2003</v>
      </c>
      <c r="D48" s="66" t="s">
        <v>142</v>
      </c>
      <c r="E48" s="63">
        <v>28</v>
      </c>
      <c r="F48" s="21"/>
      <c r="G48" s="63"/>
      <c r="H48" s="21"/>
      <c r="I48" s="63"/>
      <c r="J48" s="21"/>
      <c r="K48" s="63"/>
      <c r="L48" s="21"/>
      <c r="M48" s="63"/>
      <c r="N48" s="21">
        <v>0</v>
      </c>
      <c r="O48" s="63"/>
      <c r="P48" s="21">
        <v>0</v>
      </c>
      <c r="Q48" s="63"/>
      <c r="R48" s="21"/>
      <c r="S48" s="63"/>
      <c r="T48" s="21">
        <v>0</v>
      </c>
      <c r="U48" s="64">
        <f>SUM(LARGE((H48,F48,J48,L48,N48,P48,R48,T48),{1;2;3}))</f>
        <v>0</v>
      </c>
      <c r="V48" s="61" t="s">
        <v>254</v>
      </c>
      <c r="AT48" s="25"/>
      <c r="AU48" s="25"/>
      <c r="AV48" s="25"/>
    </row>
    <row r="49" spans="1:48" x14ac:dyDescent="0.3">
      <c r="A49" s="12">
        <v>44</v>
      </c>
      <c r="B49" s="61" t="s">
        <v>191</v>
      </c>
      <c r="C49" s="62">
        <v>2003</v>
      </c>
      <c r="D49" s="66" t="s">
        <v>10</v>
      </c>
      <c r="E49" s="63">
        <v>29</v>
      </c>
      <c r="F49" s="21"/>
      <c r="G49" s="63"/>
      <c r="H49" s="21"/>
      <c r="I49" s="63"/>
      <c r="J49" s="21"/>
      <c r="K49" s="63"/>
      <c r="L49" s="21"/>
      <c r="M49" s="63"/>
      <c r="N49" s="21">
        <v>0</v>
      </c>
      <c r="O49" s="63"/>
      <c r="P49" s="21">
        <v>0</v>
      </c>
      <c r="Q49" s="63"/>
      <c r="R49" s="21"/>
      <c r="S49" s="63"/>
      <c r="T49" s="21">
        <v>0</v>
      </c>
      <c r="U49" s="64">
        <f>SUM(LARGE((H49,F49,J49,L49,N49,P49,R49,T49),{1;2;3}))</f>
        <v>0</v>
      </c>
      <c r="V49" s="61" t="s">
        <v>191</v>
      </c>
      <c r="AQ49" s="25"/>
      <c r="AR49" s="25"/>
      <c r="AS49" s="25"/>
      <c r="AT49" s="25"/>
      <c r="AU49" s="25"/>
      <c r="AV49" s="25"/>
    </row>
    <row r="50" spans="1:48" x14ac:dyDescent="0.3">
      <c r="A50" s="12">
        <v>45</v>
      </c>
      <c r="B50" s="61" t="s">
        <v>255</v>
      </c>
      <c r="C50" s="62">
        <v>2005</v>
      </c>
      <c r="D50" s="66" t="s">
        <v>10</v>
      </c>
      <c r="E50" s="63">
        <v>30</v>
      </c>
      <c r="F50" s="21"/>
      <c r="G50" s="63"/>
      <c r="H50" s="21"/>
      <c r="I50" s="63"/>
      <c r="J50" s="21"/>
      <c r="K50" s="63"/>
      <c r="L50" s="21"/>
      <c r="M50" s="63"/>
      <c r="N50" s="21">
        <v>0</v>
      </c>
      <c r="O50" s="63"/>
      <c r="P50" s="21">
        <v>0</v>
      </c>
      <c r="Q50" s="63"/>
      <c r="R50" s="21"/>
      <c r="S50" s="63"/>
      <c r="T50" s="21">
        <v>0</v>
      </c>
      <c r="U50" s="64">
        <f>SUM(LARGE((H50,F50,J50,L50,N50,P50,R50,T50),{1;2;3}))</f>
        <v>0</v>
      </c>
      <c r="V50" s="61" t="s">
        <v>255</v>
      </c>
      <c r="AQ50" s="25"/>
      <c r="AR50" s="25"/>
      <c r="AS50" s="25"/>
      <c r="AT50" s="25"/>
      <c r="AU50" s="25"/>
      <c r="AV50" s="25"/>
    </row>
    <row r="51" spans="1:48" x14ac:dyDescent="0.3">
      <c r="A51" s="12">
        <v>46</v>
      </c>
      <c r="B51" s="61" t="s">
        <v>207</v>
      </c>
      <c r="C51" s="62">
        <v>2005</v>
      </c>
      <c r="D51" s="66" t="s">
        <v>10</v>
      </c>
      <c r="E51" s="63">
        <v>31</v>
      </c>
      <c r="F51" s="21"/>
      <c r="G51" s="63"/>
      <c r="H51" s="21"/>
      <c r="I51" s="63"/>
      <c r="J51" s="21"/>
      <c r="K51" s="63"/>
      <c r="L51" s="21"/>
      <c r="M51" s="63"/>
      <c r="N51" s="21">
        <v>0</v>
      </c>
      <c r="O51" s="63"/>
      <c r="P51" s="21">
        <v>0</v>
      </c>
      <c r="Q51" s="63"/>
      <c r="R51" s="21"/>
      <c r="S51" s="63"/>
      <c r="T51" s="21">
        <v>0</v>
      </c>
      <c r="U51" s="64">
        <f>SUM(LARGE((H51,F51,J51,L51,N51,P51,R51,T51),{1;2;3}))</f>
        <v>0</v>
      </c>
      <c r="V51" s="61" t="s">
        <v>207</v>
      </c>
      <c r="AQ51" s="25"/>
      <c r="AR51" s="25"/>
      <c r="AS51" s="25"/>
      <c r="AT51" s="25"/>
      <c r="AU51" s="25"/>
      <c r="AV51" s="25"/>
    </row>
    <row r="52" spans="1:48" x14ac:dyDescent="0.3">
      <c r="A52" s="12">
        <v>47</v>
      </c>
      <c r="B52" s="61" t="s">
        <v>83</v>
      </c>
      <c r="C52" s="62">
        <v>2005</v>
      </c>
      <c r="D52" s="66" t="s">
        <v>256</v>
      </c>
      <c r="E52" s="63">
        <v>34</v>
      </c>
      <c r="F52" s="21"/>
      <c r="G52" s="63"/>
      <c r="H52" s="21"/>
      <c r="I52" s="63"/>
      <c r="J52" s="21"/>
      <c r="K52" s="63"/>
      <c r="L52" s="21"/>
      <c r="M52" s="63"/>
      <c r="N52" s="21">
        <v>0</v>
      </c>
      <c r="O52" s="63"/>
      <c r="P52" s="21">
        <v>0</v>
      </c>
      <c r="Q52" s="63"/>
      <c r="R52" s="21"/>
      <c r="S52" s="63"/>
      <c r="T52" s="21">
        <v>0</v>
      </c>
      <c r="U52" s="64">
        <f>SUM(LARGE((H52,F52,J52,L52,N52,P52,R52,T52),{1;2;3}))</f>
        <v>0</v>
      </c>
      <c r="V52" s="61" t="s">
        <v>83</v>
      </c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W59" s="76" t="s">
        <v>273</v>
      </c>
      <c r="X59" s="76"/>
      <c r="Y59" s="76"/>
      <c r="Z59" s="76"/>
      <c r="AQ59" s="25"/>
      <c r="AR59" s="25"/>
      <c r="AS59" s="25"/>
      <c r="AT59" s="25"/>
      <c r="AU59" s="25"/>
      <c r="AV59" s="25"/>
    </row>
    <row r="60" spans="1:48" x14ac:dyDescent="0.3">
      <c r="W60" s="76"/>
      <c r="X60" s="76"/>
      <c r="Y60" s="76"/>
      <c r="Z60" s="76"/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76"/>
      <c r="X61" s="76"/>
      <c r="Y61" s="76"/>
      <c r="Z61" s="76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A6:V52">
    <sortCondition descending="1" ref="U6:U52"/>
  </sortState>
  <mergeCells count="29">
    <mergeCell ref="S3:T3"/>
    <mergeCell ref="U3:V3"/>
    <mergeCell ref="B3:D3"/>
    <mergeCell ref="E3:F3"/>
    <mergeCell ref="G3:H3"/>
    <mergeCell ref="I3:J3"/>
    <mergeCell ref="K3:L3"/>
    <mergeCell ref="Q1:R1"/>
    <mergeCell ref="M2:N2"/>
    <mergeCell ref="O2:P2"/>
    <mergeCell ref="M3:N3"/>
    <mergeCell ref="O3:P3"/>
    <mergeCell ref="Q3:R3"/>
    <mergeCell ref="A62:AM62"/>
    <mergeCell ref="W59:Z61"/>
    <mergeCell ref="E2:F2"/>
    <mergeCell ref="E1:F1"/>
    <mergeCell ref="G1:H1"/>
    <mergeCell ref="I1:J1"/>
    <mergeCell ref="K1:L1"/>
    <mergeCell ref="I2:J2"/>
    <mergeCell ref="K2:L2"/>
    <mergeCell ref="U2:V2"/>
    <mergeCell ref="S1:T1"/>
    <mergeCell ref="G2:H2"/>
    <mergeCell ref="Q2:R2"/>
    <mergeCell ref="S2:T2"/>
    <mergeCell ref="M1:N1"/>
    <mergeCell ref="O1:P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9E1D6-8D40-4793-A6A0-93B23C613A1E}">
  <dimension ref="A1:AC44"/>
  <sheetViews>
    <sheetView topLeftCell="B1" zoomScale="84" zoomScaleNormal="84" workbookViewId="0">
      <pane xSplit="2" topLeftCell="D1" activePane="topRight" state="frozen"/>
      <selection activeCell="B1" sqref="B1"/>
      <selection pane="topRight" activeCell="P28" sqref="P28"/>
    </sheetView>
  </sheetViews>
  <sheetFormatPr defaultRowHeight="14.4" x14ac:dyDescent="0.3"/>
  <cols>
    <col min="2" max="2" width="13.77734375" bestFit="1" customWidth="1"/>
    <col min="22" max="22" width="16.6640625" bestFit="1" customWidth="1"/>
  </cols>
  <sheetData>
    <row r="1" spans="1:29" ht="15.6" thickTop="1" thickBot="1" x14ac:dyDescent="0.35">
      <c r="A1" s="1"/>
      <c r="C1" s="1"/>
      <c r="D1" s="1"/>
      <c r="E1" s="72" t="s">
        <v>0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W1" s="26"/>
      <c r="X1" s="26"/>
      <c r="Y1" s="26"/>
      <c r="Z1" s="26"/>
      <c r="AA1" s="26"/>
      <c r="AB1" s="26"/>
      <c r="AC1" s="26"/>
    </row>
    <row r="2" spans="1:29" ht="19.2" thickTop="1" thickBot="1" x14ac:dyDescent="0.4">
      <c r="A2" s="2"/>
      <c r="B2" s="2" t="s">
        <v>27</v>
      </c>
      <c r="C2" s="2"/>
      <c r="D2" s="2"/>
      <c r="E2" s="80" t="s">
        <v>2</v>
      </c>
      <c r="F2" s="81"/>
      <c r="G2" s="80" t="s">
        <v>2</v>
      </c>
      <c r="H2" s="81"/>
      <c r="I2" s="80" t="s">
        <v>2</v>
      </c>
      <c r="J2" s="81"/>
      <c r="K2" s="80" t="s">
        <v>2</v>
      </c>
      <c r="L2" s="81"/>
      <c r="M2" s="80" t="s">
        <v>2</v>
      </c>
      <c r="N2" s="81"/>
      <c r="O2" s="80" t="s">
        <v>2</v>
      </c>
      <c r="P2" s="81"/>
      <c r="Q2" s="80" t="s">
        <v>2</v>
      </c>
      <c r="R2" s="81"/>
      <c r="S2" s="80" t="s">
        <v>2</v>
      </c>
      <c r="T2" s="81"/>
      <c r="U2" s="88" t="s">
        <v>272</v>
      </c>
      <c r="V2" s="88"/>
      <c r="W2" s="27"/>
      <c r="X2" s="27"/>
      <c r="Y2" s="27"/>
      <c r="Z2" s="27"/>
      <c r="AA2" s="27"/>
      <c r="AB2" s="27"/>
      <c r="AC2" s="27"/>
    </row>
    <row r="3" spans="1:29" ht="15.6" thickTop="1" thickBot="1" x14ac:dyDescent="0.35">
      <c r="A3" s="1"/>
      <c r="B3" s="77" t="s">
        <v>271</v>
      </c>
      <c r="C3" s="78"/>
      <c r="D3" s="78"/>
      <c r="E3" s="75">
        <v>13</v>
      </c>
      <c r="F3" s="75"/>
      <c r="G3" s="75">
        <v>8</v>
      </c>
      <c r="H3" s="75"/>
      <c r="I3" s="75">
        <v>10</v>
      </c>
      <c r="J3" s="75"/>
      <c r="K3" s="75">
        <v>10</v>
      </c>
      <c r="L3" s="75"/>
      <c r="M3" s="75">
        <v>6</v>
      </c>
      <c r="N3" s="75"/>
      <c r="O3" s="75">
        <v>3</v>
      </c>
      <c r="P3" s="75"/>
      <c r="Q3" s="75"/>
      <c r="R3" s="75"/>
      <c r="S3" s="75"/>
      <c r="T3" s="75"/>
      <c r="U3" s="89">
        <f>AVERAGE(E3:T3)-1</f>
        <v>7.3333333333333339</v>
      </c>
      <c r="V3" s="89"/>
      <c r="Y3" s="27"/>
      <c r="Z3" s="27"/>
      <c r="AA3" s="3" t="s">
        <v>4</v>
      </c>
      <c r="AB3" s="5" t="s">
        <v>38</v>
      </c>
      <c r="AC3" s="4" t="s">
        <v>39</v>
      </c>
    </row>
    <row r="4" spans="1:29" ht="15" thickTop="1" x14ac:dyDescent="0.3">
      <c r="A4" s="12" t="s">
        <v>6</v>
      </c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8" t="s">
        <v>5</v>
      </c>
      <c r="Y4" s="27"/>
      <c r="Z4" s="27"/>
      <c r="AA4" s="9">
        <v>1</v>
      </c>
      <c r="AB4" s="11">
        <v>20</v>
      </c>
      <c r="AC4" s="10">
        <v>10</v>
      </c>
    </row>
    <row r="5" spans="1:29" ht="15" thickBot="1" x14ac:dyDescent="0.35">
      <c r="A5" s="12">
        <v>1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6" t="s">
        <v>9</v>
      </c>
      <c r="V5" s="17"/>
      <c r="Y5" s="27"/>
      <c r="Z5" s="27"/>
      <c r="AA5" s="9">
        <v>2</v>
      </c>
      <c r="AB5" s="11">
        <v>19</v>
      </c>
      <c r="AC5" s="10">
        <v>9.5</v>
      </c>
    </row>
    <row r="6" spans="1:29" ht="15" thickTop="1" x14ac:dyDescent="0.3">
      <c r="A6" s="12">
        <v>2</v>
      </c>
      <c r="B6" s="18" t="s">
        <v>97</v>
      </c>
      <c r="C6" s="12">
        <v>2003</v>
      </c>
      <c r="D6" s="23" t="s">
        <v>10</v>
      </c>
      <c r="E6" s="20">
        <v>2</v>
      </c>
      <c r="F6" s="21">
        <f>(VLOOKUP(E6,$AA$4:$AC$23,MATCH($E$4,$AA$3:$AC$3,0),0)-(VLOOKUP($E$3,$AA$4:$AC$23,MATCH($E$4,$AA$3:$AC$3,0),0)))</f>
        <v>11</v>
      </c>
      <c r="G6" s="20">
        <v>3</v>
      </c>
      <c r="H6" s="21">
        <f>(VLOOKUP(G6,$AA$4:$AC$23,MATCH($G$4,$AA$3:$AC$3,0),0)-(VLOOKUP($G$3,$AA$4:$AC$23,MATCH($G$4,$AA$3:$AC$3,0),0)))</f>
        <v>2.5</v>
      </c>
      <c r="I6" s="20">
        <v>2</v>
      </c>
      <c r="J6" s="21">
        <f>(VLOOKUP(I6,$AA$4:$AC$23,MATCH($I$4,$AA$3:$AC$3,0),0)-(VLOOKUP($I$3,$AA$4:$AC$23,MATCH($I$4,$AA$3:$AC$3,0),0)))</f>
        <v>4</v>
      </c>
      <c r="K6" s="20">
        <v>1</v>
      </c>
      <c r="L6" s="21">
        <f>(VLOOKUP(K6,$AA$4:$AC$23,MATCH($K$4,$AA$3:$AC$3,0),0)-(VLOOKUP($K$3,$AA$4:$AC$23,MATCH($K$4,$AA$3:$AC$3,0),0)))</f>
        <v>4.5</v>
      </c>
      <c r="M6" s="20">
        <v>2</v>
      </c>
      <c r="N6" s="21">
        <f>(VLOOKUP(M6,$AA$4:$AC$23,MATCH($M$4,$AA$3:$AC$3,0),0)-(VLOOKUP($M$3,$AA$4:$AC$23,MATCH($M$4,$AA$3:$AC$3,0),0)))</f>
        <v>2</v>
      </c>
      <c r="O6" s="20"/>
      <c r="P6" s="21"/>
      <c r="Q6" s="20"/>
      <c r="R6" s="21"/>
      <c r="S6" s="20"/>
      <c r="T6" s="21"/>
      <c r="U6" s="22">
        <f>SUM(LARGE((H6,F6,J6,L6,N6,P6,R6,T6),{1;2;3}))</f>
        <v>19.5</v>
      </c>
      <c r="V6" s="18" t="s">
        <v>97</v>
      </c>
      <c r="Y6" s="27"/>
      <c r="Z6" s="27"/>
      <c r="AA6" s="9">
        <v>3</v>
      </c>
      <c r="AB6" s="11">
        <v>18</v>
      </c>
      <c r="AC6" s="10">
        <v>9</v>
      </c>
    </row>
    <row r="7" spans="1:29" x14ac:dyDescent="0.3">
      <c r="A7" s="12">
        <v>3</v>
      </c>
      <c r="B7" s="18" t="s">
        <v>89</v>
      </c>
      <c r="C7" s="12">
        <v>2003</v>
      </c>
      <c r="D7" s="23" t="s">
        <v>11</v>
      </c>
      <c r="E7" s="24">
        <v>1</v>
      </c>
      <c r="F7" s="21">
        <f>(VLOOKUP(E7,$AA$4:$AC$23,MATCH($E$4,$AA$3:$AC$3,0),0)-(VLOOKUP($E$3,$AA$4:$AC$23,MATCH($E$4,$AA$3:$AC$3,0),0)))</f>
        <v>12</v>
      </c>
      <c r="G7" s="24"/>
      <c r="H7" s="21"/>
      <c r="I7" s="24">
        <v>1</v>
      </c>
      <c r="J7" s="21">
        <f>(VLOOKUP(I7,$AA$4:$AC$23,MATCH($I$4,$AA$3:$AC$3,0),0)-(VLOOKUP($I$3,$AA$4:$AC$23,MATCH($I$4,$AA$3:$AC$3,0),0)))</f>
        <v>4.5</v>
      </c>
      <c r="K7" s="24"/>
      <c r="L7" s="21"/>
      <c r="M7" s="24"/>
      <c r="N7" s="21"/>
      <c r="O7" s="24"/>
      <c r="P7" s="21"/>
      <c r="Q7" s="24"/>
      <c r="R7" s="21"/>
      <c r="S7" s="24"/>
      <c r="T7" s="21">
        <v>0</v>
      </c>
      <c r="U7" s="22">
        <f>SUM(LARGE((H7,F7,J7,L7,N7,P7,R7,T7),{1;2;3}))</f>
        <v>16.5</v>
      </c>
      <c r="V7" s="18" t="s">
        <v>89</v>
      </c>
      <c r="Y7" s="27"/>
      <c r="Z7" s="27"/>
      <c r="AA7" s="9">
        <v>4</v>
      </c>
      <c r="AB7" s="11">
        <v>17</v>
      </c>
      <c r="AC7" s="10">
        <v>8.5</v>
      </c>
    </row>
    <row r="8" spans="1:29" x14ac:dyDescent="0.3">
      <c r="A8" s="12">
        <v>4</v>
      </c>
      <c r="B8" s="18" t="s">
        <v>95</v>
      </c>
      <c r="C8" s="12">
        <v>2004</v>
      </c>
      <c r="D8" s="23" t="s">
        <v>96</v>
      </c>
      <c r="E8" s="24">
        <v>3</v>
      </c>
      <c r="F8" s="21">
        <f>(VLOOKUP(E8,$AA$4:$AC$23,MATCH($E$4,$AA$3:$AC$3,0),0)-(VLOOKUP($E$3,$AA$4:$AC$23,MATCH($E$4,$AA$3:$AC$3,0),0)))</f>
        <v>10</v>
      </c>
      <c r="G8" s="24">
        <v>2</v>
      </c>
      <c r="H8" s="21">
        <f>(VLOOKUP(G8,$AA$4:$AC$23,MATCH($G$4,$AA$3:$AC$3,0),0)-(VLOOKUP($G$3,$AA$4:$AC$23,MATCH($G$4,$AA$3:$AC$3,0),0)))</f>
        <v>3</v>
      </c>
      <c r="I8" s="24"/>
      <c r="J8" s="21"/>
      <c r="K8" s="24">
        <v>5</v>
      </c>
      <c r="L8" s="21">
        <f>(VLOOKUP(K8,$AA$4:$AC$23,MATCH($K$4,$AA$3:$AC$3,0),0)-(VLOOKUP($K$3,$AA$4:$AC$23,MATCH($K$4,$AA$3:$AC$3,0),0)))</f>
        <v>2.5</v>
      </c>
      <c r="M8" s="24">
        <v>3</v>
      </c>
      <c r="N8" s="21">
        <f>(VLOOKUP(M8,$AA$4:$AC$23,MATCH($M$4,$AA$3:$AC$3,0),0)-(VLOOKUP($M$3,$AA$4:$AC$23,MATCH($M$4,$AA$3:$AC$3,0),0)))</f>
        <v>1.5</v>
      </c>
      <c r="O8" s="24">
        <v>1</v>
      </c>
      <c r="P8" s="21">
        <f>(VLOOKUP(O8,$AA$4:$AC$23,MATCH($O$4,$AA$3:$AC$3,0),0)-(VLOOKUP($O$3,$AA$4:$AC$23,MATCH($O$4,$AA$3:$AC$3,0),0)))</f>
        <v>1</v>
      </c>
      <c r="Q8" s="24"/>
      <c r="R8" s="21"/>
      <c r="S8" s="24"/>
      <c r="T8" s="21"/>
      <c r="U8" s="22">
        <f>SUM(LARGE((H8,F8,J8,L8,N8,P8,R8,T8),{1;2;3}))</f>
        <v>15.5</v>
      </c>
      <c r="V8" s="18" t="s">
        <v>95</v>
      </c>
      <c r="Y8" s="27"/>
      <c r="Z8" s="27"/>
      <c r="AA8" s="9">
        <v>5</v>
      </c>
      <c r="AB8" s="11">
        <v>16</v>
      </c>
      <c r="AC8" s="10">
        <v>8</v>
      </c>
    </row>
    <row r="9" spans="1:29" x14ac:dyDescent="0.3">
      <c r="A9" s="12">
        <v>5</v>
      </c>
      <c r="B9" s="18" t="s">
        <v>99</v>
      </c>
      <c r="C9" s="12">
        <v>2003</v>
      </c>
      <c r="D9" s="23" t="s">
        <v>10</v>
      </c>
      <c r="E9" s="24">
        <v>6</v>
      </c>
      <c r="F9" s="21">
        <f>(VLOOKUP(E9,$AA$4:$AC$23,MATCH($E$4,$AA$3:$AC$3,0),0)-(VLOOKUP($E$3,$AA$4:$AC$23,MATCH($E$4,$AA$3:$AC$3,0),0)))</f>
        <v>7</v>
      </c>
      <c r="G9" s="24">
        <v>1</v>
      </c>
      <c r="H9" s="21">
        <f>(VLOOKUP(G9,$AA$4:$AC$23,MATCH($G$4,$AA$3:$AC$3,0),0)-(VLOOKUP($G$3,$AA$4:$AC$23,MATCH($G$4,$AA$3:$AC$3,0),0)))</f>
        <v>3.5</v>
      </c>
      <c r="I9" s="24">
        <v>6</v>
      </c>
      <c r="J9" s="21">
        <f>(VLOOKUP(I9,$AA$4:$AC$23,MATCH($I$4,$AA$3:$AC$3,0),0)-(VLOOKUP($I$3,$AA$4:$AC$23,MATCH($I$4,$AA$3:$AC$3,0),0)))</f>
        <v>2</v>
      </c>
      <c r="K9" s="24">
        <v>4</v>
      </c>
      <c r="L9" s="21">
        <f>(VLOOKUP(K9,$AA$4:$AC$23,MATCH($K$4,$AA$3:$AC$3,0),0)-(VLOOKUP($K$3,$AA$4:$AC$23,MATCH($K$4,$AA$3:$AC$3,0),0)))</f>
        <v>3</v>
      </c>
      <c r="M9" s="24">
        <v>4</v>
      </c>
      <c r="N9" s="21">
        <f>(VLOOKUP(M9,$AA$4:$AC$23,MATCH($M$4,$AA$3:$AC$3,0),0)-(VLOOKUP($M$3,$AA$4:$AC$23,MATCH($M$4,$AA$3:$AC$3,0),0)))</f>
        <v>1</v>
      </c>
      <c r="O9" s="24"/>
      <c r="P9" s="21"/>
      <c r="Q9" s="24"/>
      <c r="R9" s="21"/>
      <c r="S9" s="24"/>
      <c r="T9" s="21"/>
      <c r="U9" s="22">
        <f>SUM(LARGE((H9,F9,J9,L9,N9,P9,R9,T9),{1;2;3}))</f>
        <v>13.5</v>
      </c>
      <c r="V9" s="18" t="s">
        <v>99</v>
      </c>
      <c r="Y9" s="27"/>
      <c r="Z9" s="27"/>
      <c r="AA9" s="9">
        <v>6</v>
      </c>
      <c r="AB9" s="11">
        <v>15</v>
      </c>
      <c r="AC9" s="10">
        <v>7.5</v>
      </c>
    </row>
    <row r="10" spans="1:29" x14ac:dyDescent="0.3">
      <c r="A10" s="12">
        <v>6</v>
      </c>
      <c r="B10" s="18" t="s">
        <v>71</v>
      </c>
      <c r="C10" s="12">
        <v>2005</v>
      </c>
      <c r="D10" s="23" t="s">
        <v>10</v>
      </c>
      <c r="E10" s="24">
        <v>4</v>
      </c>
      <c r="F10" s="21">
        <f>(VLOOKUP(E10,$AA$4:$AC$23,MATCH($E$4,$AA$3:$AC$3,0),0)-(VLOOKUP($E$3,$AA$4:$AC$23,MATCH($E$4,$AA$3:$AC$3,0),0)))</f>
        <v>9</v>
      </c>
      <c r="G10" s="24"/>
      <c r="H10" s="21">
        <v>0</v>
      </c>
      <c r="I10" s="24"/>
      <c r="J10" s="21">
        <v>0</v>
      </c>
      <c r="K10" s="24"/>
      <c r="L10" s="21"/>
      <c r="M10" s="24">
        <v>1</v>
      </c>
      <c r="N10" s="21">
        <f>(VLOOKUP(M10,$AA$4:$AC$23,MATCH($M$4,$AA$3:$AC$3,0),0)-(VLOOKUP($M$3,$AA$4:$AC$23,MATCH($M$4,$AA$3:$AC$3,0),0)))</f>
        <v>2.5</v>
      </c>
      <c r="O10" s="24"/>
      <c r="P10" s="21"/>
      <c r="Q10" s="24"/>
      <c r="R10" s="21"/>
      <c r="S10" s="24"/>
      <c r="T10" s="21">
        <v>0</v>
      </c>
      <c r="U10" s="22">
        <f>SUM(LARGE((H10,F10,J10,L10,N10,P10,R10,T10),{1;2;3}))</f>
        <v>11.5</v>
      </c>
      <c r="V10" s="18" t="s">
        <v>71</v>
      </c>
      <c r="Y10" s="27"/>
      <c r="Z10" s="27"/>
      <c r="AA10" s="9">
        <v>7</v>
      </c>
      <c r="AB10" s="11">
        <v>14</v>
      </c>
      <c r="AC10" s="10">
        <v>7</v>
      </c>
    </row>
    <row r="11" spans="1:29" x14ac:dyDescent="0.3">
      <c r="A11" s="12">
        <v>7</v>
      </c>
      <c r="B11" s="18" t="s">
        <v>93</v>
      </c>
      <c r="C11" s="12">
        <v>2003</v>
      </c>
      <c r="D11" s="23" t="s">
        <v>11</v>
      </c>
      <c r="E11" s="24">
        <v>7</v>
      </c>
      <c r="F11" s="21">
        <f>(VLOOKUP(E11,$AA$4:$AC$23,MATCH($E$4,$AA$3:$AC$3,0),0)-(VLOOKUP($E$3,$AA$4:$AC$23,MATCH($E$4,$AA$3:$AC$3,0),0)))</f>
        <v>6</v>
      </c>
      <c r="G11" s="24"/>
      <c r="H11" s="21"/>
      <c r="I11" s="24">
        <v>3</v>
      </c>
      <c r="J11" s="21">
        <f>(VLOOKUP(I11,$AA$4:$AC$23,MATCH($I$4,$AA$3:$AC$3,0),0)-(VLOOKUP($I$3,$AA$4:$AC$23,MATCH($I$4,$AA$3:$AC$3,0),0)))</f>
        <v>3.5</v>
      </c>
      <c r="K11" s="24"/>
      <c r="L11" s="21"/>
      <c r="M11" s="24"/>
      <c r="N11" s="21"/>
      <c r="O11" s="24"/>
      <c r="P11" s="21"/>
      <c r="Q11" s="24"/>
      <c r="R11" s="21"/>
      <c r="S11" s="24"/>
      <c r="T11" s="21">
        <v>0</v>
      </c>
      <c r="U11" s="22">
        <f>SUM(LARGE((H11,F11,J11,L11,N11,P11,R11,T11),{1;2;3}))</f>
        <v>9.5</v>
      </c>
      <c r="V11" s="18" t="s">
        <v>93</v>
      </c>
      <c r="Y11" s="27"/>
      <c r="Z11" s="27"/>
      <c r="AA11" s="9">
        <v>8</v>
      </c>
      <c r="AB11" s="11">
        <v>13</v>
      </c>
      <c r="AC11" s="10">
        <v>6.5</v>
      </c>
    </row>
    <row r="12" spans="1:29" x14ac:dyDescent="0.3">
      <c r="A12" s="12">
        <v>8</v>
      </c>
      <c r="B12" s="18" t="s">
        <v>92</v>
      </c>
      <c r="C12" s="12">
        <v>2003</v>
      </c>
      <c r="D12" s="23" t="s">
        <v>11</v>
      </c>
      <c r="E12" s="24">
        <v>8</v>
      </c>
      <c r="F12" s="21">
        <f>(VLOOKUP(E12,$AA$4:$AC$23,MATCH($E$4,$AA$3:$AC$3,0),0)-(VLOOKUP($E$3,$AA$4:$AC$23,MATCH($E$4,$AA$3:$AC$3,0),0)))</f>
        <v>5</v>
      </c>
      <c r="G12" s="24">
        <v>4</v>
      </c>
      <c r="H12" s="21">
        <f>(VLOOKUP(G12,$AA$4:$AC$23,MATCH($G$4,$AA$3:$AC$3,0),0)-(VLOOKUP($G$3,$AA$4:$AC$23,MATCH($G$4,$AA$3:$AC$3,0),0)))</f>
        <v>2</v>
      </c>
      <c r="I12" s="24">
        <v>7</v>
      </c>
      <c r="J12" s="21">
        <f>(VLOOKUP(I12,$AA$4:$AC$23,MATCH($I$4,$AA$3:$AC$3,0),0)-(VLOOKUP($I$3,$AA$4:$AC$23,MATCH($I$4,$AA$3:$AC$3,0),0)))</f>
        <v>1.5</v>
      </c>
      <c r="K12" s="24">
        <v>6</v>
      </c>
      <c r="L12" s="21">
        <f>(VLOOKUP(K12,$AA$4:$AC$23,MATCH($K$4,$AA$3:$AC$3,0),0)-(VLOOKUP($K$3,$AA$4:$AC$23,MATCH($K$4,$AA$3:$AC$3,0),0)))</f>
        <v>2</v>
      </c>
      <c r="M12" s="24"/>
      <c r="N12" s="21"/>
      <c r="O12" s="24"/>
      <c r="P12" s="21"/>
      <c r="Q12" s="24"/>
      <c r="R12" s="21"/>
      <c r="S12" s="24"/>
      <c r="T12" s="21"/>
      <c r="U12" s="22">
        <f>SUM(LARGE((H12,F12,J12,L12,N12,P12,R12,T12),{1;2;3}))</f>
        <v>9</v>
      </c>
      <c r="V12" s="18" t="s">
        <v>92</v>
      </c>
      <c r="Y12" s="27"/>
      <c r="Z12" s="27"/>
      <c r="AA12" s="9">
        <v>9</v>
      </c>
      <c r="AB12" s="11">
        <v>12</v>
      </c>
      <c r="AC12" s="10">
        <v>6</v>
      </c>
    </row>
    <row r="13" spans="1:29" x14ac:dyDescent="0.3">
      <c r="A13" s="12">
        <v>9</v>
      </c>
      <c r="B13" s="18" t="s">
        <v>70</v>
      </c>
      <c r="C13" s="12">
        <v>2004</v>
      </c>
      <c r="D13" s="23" t="s">
        <v>43</v>
      </c>
      <c r="E13" s="24">
        <v>5</v>
      </c>
      <c r="F13" s="21">
        <f>(VLOOKUP(E13,$AA$4:$AC$23,MATCH($E$4,$AA$3:$AC$3,0),0)-(VLOOKUP($E$3,$AA$4:$AC$23,MATCH($E$4,$AA$3:$AC$3,0),0)))</f>
        <v>8</v>
      </c>
      <c r="G13" s="24"/>
      <c r="H13" s="21">
        <v>0</v>
      </c>
      <c r="I13" s="24"/>
      <c r="J13" s="21">
        <v>0</v>
      </c>
      <c r="K13" s="24"/>
      <c r="L13" s="21"/>
      <c r="M13" s="24"/>
      <c r="N13" s="21"/>
      <c r="O13" s="24"/>
      <c r="P13" s="21"/>
      <c r="Q13" s="24"/>
      <c r="R13" s="21"/>
      <c r="S13" s="24"/>
      <c r="T13" s="21">
        <v>0</v>
      </c>
      <c r="U13" s="22">
        <f>SUM(LARGE((H13,F13,J13,L13,N13,P13,R13,T13),{1;2;3}))</f>
        <v>8</v>
      </c>
      <c r="V13" s="18" t="s">
        <v>70</v>
      </c>
      <c r="Y13" s="27"/>
      <c r="Z13" s="27"/>
      <c r="AA13" s="9">
        <v>10</v>
      </c>
      <c r="AB13" s="11">
        <v>11</v>
      </c>
      <c r="AC13" s="10">
        <v>5.5</v>
      </c>
    </row>
    <row r="14" spans="1:29" x14ac:dyDescent="0.3">
      <c r="A14" s="12">
        <v>10</v>
      </c>
      <c r="B14" s="18" t="s">
        <v>100</v>
      </c>
      <c r="C14" s="12">
        <v>2003</v>
      </c>
      <c r="D14" s="23" t="s">
        <v>96</v>
      </c>
      <c r="E14" s="24">
        <v>9</v>
      </c>
      <c r="F14" s="21">
        <f>(VLOOKUP(E14,$AA$4:$AC$23,MATCH($E$4,$AA$3:$AC$3,0),0)-(VLOOKUP($E$3,$AA$4:$AC$23,MATCH($E$4,$AA$3:$AC$3,0),0)))</f>
        <v>4</v>
      </c>
      <c r="G14" s="24">
        <v>5</v>
      </c>
      <c r="H14" s="21">
        <f>(VLOOKUP(G14,$AA$4:$AC$23,MATCH($G$4,$AA$3:$AC$3,0),0)-(VLOOKUP($G$3,$AA$4:$AC$23,MATCH($G$4,$AA$3:$AC$3,0),0)))</f>
        <v>1.5</v>
      </c>
      <c r="I14" s="24"/>
      <c r="J14" s="21">
        <v>0</v>
      </c>
      <c r="K14" s="24"/>
      <c r="L14" s="21">
        <v>0</v>
      </c>
      <c r="M14" s="24"/>
      <c r="N14" s="21">
        <v>0</v>
      </c>
      <c r="O14" s="24"/>
      <c r="P14" s="21">
        <v>0</v>
      </c>
      <c r="Q14" s="24"/>
      <c r="R14" s="21"/>
      <c r="S14" s="24"/>
      <c r="T14" s="21">
        <v>0</v>
      </c>
      <c r="U14" s="22">
        <f>SUM(LARGE((H14,F14,J14,L14,N14,P14,R14,T14),{1;2;3}))</f>
        <v>5.5</v>
      </c>
      <c r="V14" s="18" t="s">
        <v>100</v>
      </c>
      <c r="Y14" s="27"/>
      <c r="Z14" s="27"/>
      <c r="AA14" s="9">
        <v>11</v>
      </c>
      <c r="AB14" s="11">
        <v>10</v>
      </c>
      <c r="AC14" s="10">
        <v>5</v>
      </c>
    </row>
    <row r="15" spans="1:29" x14ac:dyDescent="0.3">
      <c r="A15" s="12">
        <v>11</v>
      </c>
      <c r="B15" s="18" t="s">
        <v>98</v>
      </c>
      <c r="C15" s="12">
        <v>2003</v>
      </c>
      <c r="D15" s="12" t="s">
        <v>43</v>
      </c>
      <c r="E15" s="24">
        <v>11</v>
      </c>
      <c r="F15" s="21">
        <f>(VLOOKUP(E15,$AA$4:$AC$23,MATCH($E$4,$AA$3:$AC$3,0),0)-(VLOOKUP($E$3,$AA$4:$AC$23,MATCH($E$4,$AA$3:$AC$3,0),0)))</f>
        <v>2</v>
      </c>
      <c r="G15" s="24">
        <v>6</v>
      </c>
      <c r="H15" s="21">
        <f>(VLOOKUP(G15,$AA$4:$AC$23,MATCH($G$4,$AA$3:$AC$3,0),0)-(VLOOKUP($G$3,$AA$4:$AC$23,MATCH($G$4,$AA$3:$AC$3,0),0)))</f>
        <v>1</v>
      </c>
      <c r="I15" s="24"/>
      <c r="J15" s="21"/>
      <c r="K15" s="24">
        <v>7</v>
      </c>
      <c r="L15" s="21">
        <f>(VLOOKUP(K15,$AA$4:$AC$23,MATCH($K$4,$AA$3:$AC$3,0),0)-(VLOOKUP($K$3,$AA$4:$AC$23,MATCH($K$4,$AA$3:$AC$3,0),0)))</f>
        <v>1.5</v>
      </c>
      <c r="M15" s="24"/>
      <c r="N15" s="21"/>
      <c r="O15" s="24"/>
      <c r="P15" s="21"/>
      <c r="Q15" s="24"/>
      <c r="R15" s="21"/>
      <c r="S15" s="24"/>
      <c r="T15" s="21"/>
      <c r="U15" s="22">
        <f>SUM(LARGE((H15,F15,J15,L15,N15,P15,R15,T15),{1;2;3}))</f>
        <v>4.5</v>
      </c>
      <c r="V15" s="18" t="s">
        <v>98</v>
      </c>
      <c r="Y15" s="27"/>
      <c r="Z15" s="27"/>
      <c r="AA15" s="9">
        <v>12</v>
      </c>
      <c r="AB15" s="11">
        <v>9</v>
      </c>
      <c r="AC15" s="10">
        <v>4.5</v>
      </c>
    </row>
    <row r="16" spans="1:29" x14ac:dyDescent="0.3">
      <c r="A16" s="12">
        <v>12</v>
      </c>
      <c r="B16" s="18" t="s">
        <v>74</v>
      </c>
      <c r="C16" s="12">
        <v>2005</v>
      </c>
      <c r="D16" s="23" t="s">
        <v>10</v>
      </c>
      <c r="E16" s="24">
        <v>10</v>
      </c>
      <c r="F16" s="21">
        <f>(VLOOKUP(E16,$AA$4:$AC$23,MATCH($E$4,$AA$3:$AC$3,0),0)-(VLOOKUP($E$3,$AA$4:$AC$23,MATCH($E$4,$AA$3:$AC$3,0),0)))</f>
        <v>3</v>
      </c>
      <c r="G16" s="24"/>
      <c r="H16" s="21">
        <v>0</v>
      </c>
      <c r="I16" s="24"/>
      <c r="J16" s="21">
        <v>0</v>
      </c>
      <c r="K16" s="24"/>
      <c r="L16" s="21"/>
      <c r="M16" s="24">
        <v>5</v>
      </c>
      <c r="N16" s="21">
        <f>(VLOOKUP(M16,$AA$4:$AC$23,MATCH($M$4,$AA$3:$AC$3,0),0)-(VLOOKUP($M$3,$AA$4:$AC$23,MATCH($M$4,$AA$3:$AC$3,0),0)))</f>
        <v>0.5</v>
      </c>
      <c r="O16" s="24"/>
      <c r="P16" s="21"/>
      <c r="Q16" s="24"/>
      <c r="R16" s="21"/>
      <c r="S16" s="24"/>
      <c r="T16" s="21">
        <v>0</v>
      </c>
      <c r="U16" s="22">
        <f>SUM(LARGE((H16,F16,J16,L16,N16,P16,R16,T16),{1;2;3}))</f>
        <v>3.5</v>
      </c>
      <c r="V16" s="18" t="s">
        <v>74</v>
      </c>
      <c r="Y16" s="27"/>
      <c r="Z16" s="27"/>
      <c r="AA16" s="9">
        <v>13</v>
      </c>
      <c r="AB16" s="11">
        <v>8</v>
      </c>
      <c r="AC16" s="10">
        <v>4</v>
      </c>
    </row>
    <row r="17" spans="1:29" x14ac:dyDescent="0.3">
      <c r="A17" s="12">
        <v>13</v>
      </c>
      <c r="B17" s="18" t="s">
        <v>101</v>
      </c>
      <c r="C17" s="12">
        <v>2003</v>
      </c>
      <c r="D17" s="23" t="s">
        <v>11</v>
      </c>
      <c r="E17" s="24"/>
      <c r="F17" s="21"/>
      <c r="G17" s="24"/>
      <c r="H17" s="21">
        <v>0</v>
      </c>
      <c r="I17" s="24">
        <v>8</v>
      </c>
      <c r="J17" s="21">
        <f>(VLOOKUP(I17,$AA$4:$AC$23,MATCH($I$4,$AA$3:$AC$3,0),0)-(VLOOKUP($I$3,$AA$4:$AC$23,MATCH($I$4,$AA$3:$AC$3,0),0)))</f>
        <v>1</v>
      </c>
      <c r="K17" s="24">
        <v>8</v>
      </c>
      <c r="L17" s="21">
        <f>(VLOOKUP(K17,$AA$4:$AC$23,MATCH($K$4,$AA$3:$AC$3,0),0)-(VLOOKUP($K$3,$AA$4:$AC$23,MATCH($K$4,$AA$3:$AC$3,0),0)))</f>
        <v>1</v>
      </c>
      <c r="M17" s="24"/>
      <c r="N17" s="21"/>
      <c r="O17" s="24"/>
      <c r="P17" s="21"/>
      <c r="Q17" s="24"/>
      <c r="R17" s="21"/>
      <c r="S17" s="24"/>
      <c r="T17" s="21"/>
      <c r="U17" s="22">
        <f>SUM(LARGE((H17,F17,J17,L17,N17,P17,R17,T17),{1;2;3}))</f>
        <v>2</v>
      </c>
      <c r="V17" s="18" t="s">
        <v>101</v>
      </c>
      <c r="Y17" s="27"/>
      <c r="Z17" s="27"/>
      <c r="AA17" s="9">
        <v>14</v>
      </c>
      <c r="AB17" s="11">
        <v>7</v>
      </c>
      <c r="AC17" s="10">
        <v>3.5</v>
      </c>
    </row>
    <row r="18" spans="1:29" x14ac:dyDescent="0.3">
      <c r="A18" s="12">
        <v>14</v>
      </c>
      <c r="B18" s="18" t="s">
        <v>182</v>
      </c>
      <c r="C18" s="12">
        <v>2003</v>
      </c>
      <c r="D18" s="23" t="s">
        <v>105</v>
      </c>
      <c r="E18" s="24"/>
      <c r="F18" s="21"/>
      <c r="G18" s="24">
        <v>7</v>
      </c>
      <c r="H18" s="21">
        <f>(VLOOKUP(G18,$AA$4:$AC$23,MATCH($G$4,$AA$3:$AC$3,0),0)-(VLOOKUP($G$3,$AA$4:$AC$23,MATCH($G$4,$AA$3:$AC$3,0),0)))</f>
        <v>0.5</v>
      </c>
      <c r="I18" s="24"/>
      <c r="J18" s="21">
        <v>0</v>
      </c>
      <c r="K18" s="24">
        <v>9</v>
      </c>
      <c r="L18" s="21">
        <f>(VLOOKUP(K18,$AA$4:$AC$23,MATCH($K$4,$AA$3:$AC$3,0),0)-(VLOOKUP($K$3,$AA$4:$AC$23,MATCH($K$4,$AA$3:$AC$3,0),0)))</f>
        <v>0.5</v>
      </c>
      <c r="M18" s="24"/>
      <c r="N18" s="21"/>
      <c r="O18" s="24"/>
      <c r="P18" s="21"/>
      <c r="Q18" s="24"/>
      <c r="R18" s="21"/>
      <c r="S18" s="24"/>
      <c r="T18" s="21"/>
      <c r="U18" s="22">
        <f>SUM(LARGE((H18,F18,J18,L18,N18,P18,R18,T18),{1;2;3}))</f>
        <v>1</v>
      </c>
      <c r="V18" s="18" t="s">
        <v>182</v>
      </c>
      <c r="Y18" s="27"/>
      <c r="Z18" s="27"/>
      <c r="AA18" s="9">
        <v>15</v>
      </c>
      <c r="AB18" s="11">
        <v>6</v>
      </c>
      <c r="AC18" s="10">
        <v>3</v>
      </c>
    </row>
    <row r="19" spans="1:29" x14ac:dyDescent="0.3">
      <c r="A19" s="12">
        <v>15</v>
      </c>
      <c r="B19" s="18" t="s">
        <v>234</v>
      </c>
      <c r="C19" s="12">
        <v>2005</v>
      </c>
      <c r="D19" s="23" t="s">
        <v>186</v>
      </c>
      <c r="E19" s="24">
        <v>12</v>
      </c>
      <c r="F19" s="21">
        <f>(VLOOKUP(E19,$AA$4:$AC$23,MATCH($E$4,$AA$3:$AC$3,0),0)-(VLOOKUP($E$3,$AA$4:$AC$23,MATCH($E$4,$AA$3:$AC$3,0),0)))</f>
        <v>1</v>
      </c>
      <c r="G19" s="24"/>
      <c r="H19" s="21">
        <v>0</v>
      </c>
      <c r="I19" s="24"/>
      <c r="J19" s="21">
        <v>0</v>
      </c>
      <c r="K19" s="24"/>
      <c r="L19" s="21"/>
      <c r="M19" s="24"/>
      <c r="N19" s="21"/>
      <c r="O19" s="24"/>
      <c r="P19" s="21"/>
      <c r="Q19" s="24"/>
      <c r="R19" s="21"/>
      <c r="S19" s="24"/>
      <c r="T19" s="21">
        <v>0</v>
      </c>
      <c r="U19" s="22">
        <f>SUM(LARGE((H19,F19,J19,L19,N19,P19,R19,T19),{1;2;3}))</f>
        <v>1</v>
      </c>
      <c r="V19" s="18" t="s">
        <v>234</v>
      </c>
      <c r="Y19" s="27"/>
      <c r="Z19" s="27"/>
      <c r="AA19" s="9">
        <v>16</v>
      </c>
      <c r="AB19" s="11">
        <v>5</v>
      </c>
      <c r="AC19" s="10">
        <v>2.5</v>
      </c>
    </row>
    <row r="20" spans="1:29" x14ac:dyDescent="0.3">
      <c r="A20" s="12">
        <v>16</v>
      </c>
      <c r="B20" s="18" t="s">
        <v>223</v>
      </c>
      <c r="C20" s="12">
        <v>2002</v>
      </c>
      <c r="D20" s="23" t="s">
        <v>11</v>
      </c>
      <c r="E20" s="24"/>
      <c r="F20" s="21"/>
      <c r="G20" s="24"/>
      <c r="H20" s="21">
        <v>0</v>
      </c>
      <c r="I20" s="24">
        <v>9</v>
      </c>
      <c r="J20" s="21">
        <f>(VLOOKUP(I20,$AA$4:$AC$23,MATCH($I$4,$AA$3:$AC$3,0),0)-(VLOOKUP($I$3,$AA$4:$AC$23,MATCH($I$4,$AA$3:$AC$3,0),0)))</f>
        <v>0.5</v>
      </c>
      <c r="K20" s="24"/>
      <c r="L20" s="21">
        <v>0</v>
      </c>
      <c r="M20" s="24"/>
      <c r="N20" s="21"/>
      <c r="O20" s="24"/>
      <c r="P20" s="21"/>
      <c r="Q20" s="24"/>
      <c r="R20" s="21"/>
      <c r="S20" s="24"/>
      <c r="T20" s="21"/>
      <c r="U20" s="22">
        <f>SUM(LARGE((H20,F20,J20,L20,N20,P20,R20,T20),{1;2;3}))</f>
        <v>0.5</v>
      </c>
      <c r="V20" s="18" t="s">
        <v>223</v>
      </c>
      <c r="Y20" s="27"/>
      <c r="Z20" s="27"/>
      <c r="AA20" s="9">
        <v>17</v>
      </c>
      <c r="AB20" s="11">
        <v>4</v>
      </c>
      <c r="AC20" s="10">
        <v>2</v>
      </c>
    </row>
    <row r="21" spans="1:29" x14ac:dyDescent="0.3">
      <c r="A21" s="12">
        <v>17</v>
      </c>
      <c r="B21" s="18" t="s">
        <v>75</v>
      </c>
      <c r="C21" s="12">
        <v>2005</v>
      </c>
      <c r="D21" s="23"/>
      <c r="E21" s="24"/>
      <c r="F21" s="21"/>
      <c r="G21" s="24"/>
      <c r="H21" s="21">
        <v>0</v>
      </c>
      <c r="I21" s="24"/>
      <c r="J21" s="21">
        <v>0</v>
      </c>
      <c r="K21" s="24"/>
      <c r="L21" s="21"/>
      <c r="M21" s="24"/>
      <c r="N21" s="21"/>
      <c r="O21" s="24">
        <v>2</v>
      </c>
      <c r="P21" s="21">
        <f>(VLOOKUP(O21,$AA$4:$AC$23,MATCH($O$4,$AA$3:$AC$3,0),0)-(VLOOKUP($O$3,$AA$4:$AC$23,MATCH($O$4,$AA$3:$AC$3,0),0)))</f>
        <v>0.5</v>
      </c>
      <c r="Q21" s="24"/>
      <c r="R21" s="21"/>
      <c r="S21" s="24"/>
      <c r="T21" s="21">
        <v>0</v>
      </c>
      <c r="U21" s="22">
        <f>SUM(LARGE((H21,F21,J21,L21,N21,P21,R21,T21),{1;2;3}))</f>
        <v>0.5</v>
      </c>
      <c r="V21" s="18" t="s">
        <v>75</v>
      </c>
      <c r="Y21" s="27"/>
      <c r="Z21" s="27"/>
      <c r="AA21" s="9">
        <v>18</v>
      </c>
      <c r="AB21" s="11">
        <v>3</v>
      </c>
      <c r="AC21" s="10">
        <v>1.5</v>
      </c>
    </row>
    <row r="22" spans="1:29" x14ac:dyDescent="0.3">
      <c r="A22" s="12">
        <v>18</v>
      </c>
      <c r="B22" s="18" t="s">
        <v>101</v>
      </c>
      <c r="C22" s="12">
        <v>2003</v>
      </c>
      <c r="D22" s="23" t="s">
        <v>102</v>
      </c>
      <c r="E22" s="24"/>
      <c r="F22" s="21"/>
      <c r="G22" s="24"/>
      <c r="H22" s="21"/>
      <c r="I22" s="24"/>
      <c r="J22" s="21">
        <v>0</v>
      </c>
      <c r="K22" s="24"/>
      <c r="L22" s="21"/>
      <c r="M22" s="24"/>
      <c r="N22" s="21">
        <v>0</v>
      </c>
      <c r="O22" s="24"/>
      <c r="P22" s="21">
        <v>0</v>
      </c>
      <c r="Q22" s="24"/>
      <c r="R22" s="21"/>
      <c r="S22" s="24"/>
      <c r="T22" s="21"/>
      <c r="U22" s="22">
        <f>SUM(LARGE((H22,F22,J22,L22,N22,P22,R22,T22),{1;2;3}))</f>
        <v>0</v>
      </c>
      <c r="V22" s="18" t="s">
        <v>101</v>
      </c>
      <c r="Y22" s="27"/>
      <c r="Z22" s="27"/>
      <c r="AA22" s="9">
        <v>19</v>
      </c>
      <c r="AB22" s="11">
        <v>2</v>
      </c>
      <c r="AC22" s="10">
        <v>1</v>
      </c>
    </row>
    <row r="23" spans="1:29" x14ac:dyDescent="0.3">
      <c r="A23" s="12">
        <v>19</v>
      </c>
      <c r="B23" s="18" t="s">
        <v>50</v>
      </c>
      <c r="C23" s="12">
        <v>2003</v>
      </c>
      <c r="D23" s="23" t="s">
        <v>11</v>
      </c>
      <c r="E23" s="24"/>
      <c r="F23" s="21"/>
      <c r="G23" s="24"/>
      <c r="H23" s="21">
        <v>0</v>
      </c>
      <c r="I23" s="24"/>
      <c r="J23" s="21">
        <v>0</v>
      </c>
      <c r="K23" s="24"/>
      <c r="L23" s="21"/>
      <c r="M23" s="24"/>
      <c r="N23" s="21"/>
      <c r="O23" s="24"/>
      <c r="P23" s="21"/>
      <c r="Q23" s="24"/>
      <c r="R23" s="21"/>
      <c r="S23" s="24"/>
      <c r="T23" s="21">
        <v>0</v>
      </c>
      <c r="U23" s="22">
        <f>SUM(LARGE((H23,F23,J23,L23,N23,P23,R23,T23),{1;2;3}))</f>
        <v>0</v>
      </c>
      <c r="V23" s="18" t="s">
        <v>50</v>
      </c>
      <c r="Y23" s="27"/>
      <c r="Z23" s="27"/>
      <c r="AA23" s="9">
        <v>20</v>
      </c>
      <c r="AB23" s="11">
        <v>1</v>
      </c>
      <c r="AC23" s="10">
        <v>0.5</v>
      </c>
    </row>
    <row r="24" spans="1:29" x14ac:dyDescent="0.3">
      <c r="A24" s="12">
        <v>20</v>
      </c>
      <c r="Y24" s="27"/>
      <c r="Z24" s="27"/>
      <c r="AA24" s="27"/>
      <c r="AB24" s="27"/>
      <c r="AC24" s="27"/>
    </row>
    <row r="25" spans="1:29" x14ac:dyDescent="0.3">
      <c r="A25" s="12">
        <v>21</v>
      </c>
      <c r="Y25" s="27"/>
      <c r="Z25" s="27"/>
      <c r="AA25" s="27"/>
      <c r="AB25" s="27"/>
      <c r="AC25" s="27"/>
    </row>
    <row r="26" spans="1:29" x14ac:dyDescent="0.3">
      <c r="A26" s="12">
        <v>22</v>
      </c>
      <c r="Y26" s="27"/>
      <c r="Z26" s="27"/>
      <c r="AA26" s="27"/>
      <c r="AB26" s="27"/>
      <c r="AC26" s="27"/>
    </row>
    <row r="27" spans="1:29" x14ac:dyDescent="0.3">
      <c r="A27" s="12">
        <v>23</v>
      </c>
      <c r="Y27" s="27"/>
      <c r="Z27" s="27"/>
      <c r="AA27" s="27"/>
      <c r="AB27" s="27"/>
      <c r="AC27" s="27"/>
    </row>
    <row r="28" spans="1:29" x14ac:dyDescent="0.3">
      <c r="A28" s="12">
        <v>24</v>
      </c>
      <c r="V28" s="76" t="s">
        <v>273</v>
      </c>
      <c r="W28" s="76"/>
      <c r="X28" s="76"/>
      <c r="Y28" s="76"/>
      <c r="Z28" s="27"/>
      <c r="AA28" s="27"/>
      <c r="AB28" s="27"/>
      <c r="AC28" s="27"/>
    </row>
    <row r="29" spans="1:29" x14ac:dyDescent="0.3">
      <c r="A29" s="12">
        <v>25</v>
      </c>
      <c r="V29" s="76"/>
      <c r="W29" s="76"/>
      <c r="X29" s="76"/>
      <c r="Y29" s="76"/>
      <c r="Z29" s="27"/>
      <c r="AA29" s="27"/>
      <c r="AB29" s="27"/>
      <c r="AC29" s="27"/>
    </row>
    <row r="30" spans="1:29" x14ac:dyDescent="0.3">
      <c r="A30" s="12">
        <v>26</v>
      </c>
      <c r="V30" s="76"/>
      <c r="W30" s="76"/>
      <c r="X30" s="76"/>
      <c r="Y30" s="76"/>
      <c r="Z30" s="27"/>
      <c r="AA30" s="27"/>
      <c r="AB30" s="27"/>
      <c r="AC30" s="27"/>
    </row>
    <row r="31" spans="1:29" x14ac:dyDescent="0.3">
      <c r="A31" s="12">
        <v>27</v>
      </c>
      <c r="AB31" s="27"/>
      <c r="AC31" s="27"/>
    </row>
    <row r="32" spans="1:29" x14ac:dyDescent="0.3">
      <c r="A32" s="12">
        <v>28</v>
      </c>
      <c r="AB32" s="27"/>
      <c r="AC32" s="27"/>
    </row>
    <row r="33" spans="1:29" x14ac:dyDescent="0.3">
      <c r="A33" s="12">
        <v>29</v>
      </c>
      <c r="AB33" s="27"/>
      <c r="AC33" s="27"/>
    </row>
    <row r="34" spans="1:29" x14ac:dyDescent="0.3">
      <c r="A34" s="12">
        <v>30</v>
      </c>
      <c r="AB34" s="27"/>
      <c r="AC34" s="27"/>
    </row>
    <row r="35" spans="1:29" x14ac:dyDescent="0.3">
      <c r="A35" s="12">
        <v>31</v>
      </c>
      <c r="AB35" s="27"/>
      <c r="AC35" s="27"/>
    </row>
    <row r="36" spans="1:29" x14ac:dyDescent="0.3">
      <c r="A36" s="12">
        <v>32</v>
      </c>
      <c r="AB36" s="27"/>
      <c r="AC36" s="27"/>
    </row>
    <row r="37" spans="1:29" x14ac:dyDescent="0.3">
      <c r="A37" s="12">
        <v>33</v>
      </c>
      <c r="AB37" s="27"/>
      <c r="AC37" s="27"/>
    </row>
    <row r="38" spans="1:29" x14ac:dyDescent="0.3">
      <c r="A38" s="12">
        <v>34</v>
      </c>
      <c r="AB38" s="27"/>
      <c r="AC38" s="27"/>
    </row>
    <row r="39" spans="1:29" x14ac:dyDescent="0.3">
      <c r="A39" s="12">
        <v>35</v>
      </c>
      <c r="AB39" s="27"/>
      <c r="AC39" s="27"/>
    </row>
    <row r="40" spans="1:29" x14ac:dyDescent="0.3">
      <c r="A40" s="12">
        <v>36</v>
      </c>
      <c r="AB40" s="27"/>
      <c r="AC40" s="27"/>
    </row>
    <row r="41" spans="1:29" x14ac:dyDescent="0.3">
      <c r="A41" s="12">
        <v>37</v>
      </c>
      <c r="AB41" s="27"/>
      <c r="AC41" s="27"/>
    </row>
    <row r="42" spans="1:29" x14ac:dyDescent="0.3">
      <c r="A42" s="12">
        <v>38</v>
      </c>
    </row>
    <row r="43" spans="1:29" x14ac:dyDescent="0.3">
      <c r="A43" s="12">
        <v>39</v>
      </c>
    </row>
    <row r="44" spans="1:29" x14ac:dyDescent="0.3">
      <c r="A44" s="12">
        <v>40</v>
      </c>
    </row>
  </sheetData>
  <sortState ref="B6:V23">
    <sortCondition descending="1" ref="U6:U23"/>
  </sortState>
  <mergeCells count="28">
    <mergeCell ref="U2:V2"/>
    <mergeCell ref="V28:Y30"/>
    <mergeCell ref="M3:N3"/>
    <mergeCell ref="O3:P3"/>
    <mergeCell ref="Q3:R3"/>
    <mergeCell ref="S3:T3"/>
    <mergeCell ref="U3:V3"/>
    <mergeCell ref="Q2:R2"/>
    <mergeCell ref="B3:D3"/>
    <mergeCell ref="E3:F3"/>
    <mergeCell ref="G3:H3"/>
    <mergeCell ref="I3:J3"/>
    <mergeCell ref="K3:L3"/>
    <mergeCell ref="Q1:R1"/>
    <mergeCell ref="S1:T1"/>
    <mergeCell ref="E2:F2"/>
    <mergeCell ref="S2:T2"/>
    <mergeCell ref="G2:H2"/>
    <mergeCell ref="I2:J2"/>
    <mergeCell ref="K2:L2"/>
    <mergeCell ref="M2:N2"/>
    <mergeCell ref="O2:P2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2E3F-59E6-46D6-85D1-97446AF3118A}">
  <dimension ref="A1:AV70"/>
  <sheetViews>
    <sheetView zoomScale="69" zoomScaleNormal="69" workbookViewId="0">
      <pane xSplit="3" topLeftCell="D1" activePane="topRight" state="frozen"/>
      <selection pane="topRight" activeCell="O16" sqref="O16"/>
    </sheetView>
  </sheetViews>
  <sheetFormatPr defaultRowHeight="14.4" x14ac:dyDescent="0.3"/>
  <cols>
    <col min="1" max="1" width="2.77734375" style="93" bestFit="1" customWidth="1"/>
    <col min="2" max="2" width="16.44140625" style="93" bestFit="1" customWidth="1"/>
    <col min="3" max="19" width="8.88671875" style="93"/>
    <col min="20" max="20" width="11.88671875" style="93" customWidth="1"/>
    <col min="21" max="21" width="8.88671875" style="93"/>
    <col min="22" max="22" width="9.21875" style="93" customWidth="1"/>
    <col min="23" max="23" width="8.88671875" style="93"/>
    <col min="24" max="24" width="13.109375" style="93" bestFit="1" customWidth="1"/>
    <col min="25" max="41" width="8.88671875" style="93"/>
    <col min="42" max="42" width="13.44140625" style="93" bestFit="1" customWidth="1"/>
    <col min="43" max="16384" width="8.88671875" style="93"/>
  </cols>
  <sheetData>
    <row r="1" spans="1:48" ht="15.6" thickTop="1" thickBot="1" x14ac:dyDescent="0.35">
      <c r="A1" s="92"/>
      <c r="C1" s="92"/>
      <c r="D1" s="92"/>
      <c r="E1" s="94" t="s">
        <v>1</v>
      </c>
      <c r="F1" s="95"/>
      <c r="G1" s="94" t="s">
        <v>14</v>
      </c>
      <c r="H1" s="95"/>
      <c r="I1" s="94" t="s">
        <v>13</v>
      </c>
      <c r="J1" s="95"/>
      <c r="K1" s="94" t="s">
        <v>15</v>
      </c>
      <c r="L1" s="96"/>
      <c r="M1" s="96" t="s">
        <v>16</v>
      </c>
      <c r="N1" s="95"/>
      <c r="O1" s="94" t="s">
        <v>17</v>
      </c>
      <c r="P1" s="96"/>
      <c r="Q1" s="96" t="s">
        <v>18</v>
      </c>
      <c r="R1" s="95"/>
      <c r="S1" s="94" t="s">
        <v>22</v>
      </c>
      <c r="T1" s="95"/>
      <c r="U1" s="94" t="s">
        <v>23</v>
      </c>
      <c r="V1" s="95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U1" s="98"/>
      <c r="AV1" s="98"/>
    </row>
    <row r="2" spans="1:48" ht="19.2" thickTop="1" thickBot="1" x14ac:dyDescent="0.4">
      <c r="A2" s="99"/>
      <c r="B2" s="99" t="s">
        <v>25</v>
      </c>
      <c r="C2" s="99"/>
      <c r="D2" s="99"/>
      <c r="E2" s="100" t="s">
        <v>3</v>
      </c>
      <c r="F2" s="101"/>
      <c r="G2" s="100" t="s">
        <v>3</v>
      </c>
      <c r="H2" s="101"/>
      <c r="I2" s="100" t="s">
        <v>3</v>
      </c>
      <c r="J2" s="101"/>
      <c r="K2" s="100" t="s">
        <v>3</v>
      </c>
      <c r="L2" s="101"/>
      <c r="M2" s="100" t="s">
        <v>3</v>
      </c>
      <c r="N2" s="101"/>
      <c r="O2" s="100" t="s">
        <v>3</v>
      </c>
      <c r="P2" s="101"/>
      <c r="Q2" s="100" t="s">
        <v>3</v>
      </c>
      <c r="R2" s="101"/>
      <c r="S2" s="100" t="s">
        <v>3</v>
      </c>
      <c r="T2" s="101"/>
      <c r="U2" s="100" t="s">
        <v>3</v>
      </c>
      <c r="V2" s="101"/>
      <c r="W2" s="102" t="s">
        <v>272</v>
      </c>
      <c r="X2" s="102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99"/>
      <c r="AU2" s="98"/>
      <c r="AV2" s="98"/>
    </row>
    <row r="3" spans="1:48" ht="15.6" thickTop="1" thickBot="1" x14ac:dyDescent="0.35">
      <c r="B3" s="104" t="s">
        <v>271</v>
      </c>
      <c r="C3" s="105"/>
      <c r="D3" s="105"/>
      <c r="E3" s="106">
        <v>46</v>
      </c>
      <c r="F3" s="106"/>
      <c r="G3" s="106">
        <v>20</v>
      </c>
      <c r="H3" s="106"/>
      <c r="I3" s="106">
        <v>22</v>
      </c>
      <c r="J3" s="106"/>
      <c r="K3" s="106">
        <v>28</v>
      </c>
      <c r="L3" s="106"/>
      <c r="M3" s="106">
        <v>13</v>
      </c>
      <c r="N3" s="106"/>
      <c r="O3" s="106">
        <v>3</v>
      </c>
      <c r="P3" s="106"/>
      <c r="Q3" s="106"/>
      <c r="R3" s="106"/>
      <c r="S3" s="106"/>
      <c r="T3" s="106"/>
      <c r="U3" s="106">
        <v>44</v>
      </c>
      <c r="V3" s="106"/>
      <c r="W3" s="107">
        <f>AVERAGE(E3,G3,I3,K3,M3,O3,Q3,U3)-1</f>
        <v>24.142857142857142</v>
      </c>
      <c r="X3" s="107"/>
      <c r="AA3" s="108" t="s">
        <v>4</v>
      </c>
      <c r="AB3" s="109" t="s">
        <v>38</v>
      </c>
      <c r="AC3" s="110" t="s">
        <v>39</v>
      </c>
      <c r="AN3" s="103"/>
      <c r="AU3" s="98"/>
      <c r="AV3" s="98"/>
    </row>
    <row r="4" spans="1:48" ht="15" thickTop="1" x14ac:dyDescent="0.3">
      <c r="A4" s="92"/>
      <c r="B4" s="92"/>
      <c r="C4" s="92"/>
      <c r="D4" s="92"/>
      <c r="E4" s="111" t="s">
        <v>38</v>
      </c>
      <c r="F4" s="112"/>
      <c r="G4" s="111" t="s">
        <v>39</v>
      </c>
      <c r="H4" s="112"/>
      <c r="I4" s="111" t="s">
        <v>39</v>
      </c>
      <c r="J4" s="112"/>
      <c r="K4" s="111" t="s">
        <v>39</v>
      </c>
      <c r="L4" s="112"/>
      <c r="M4" s="111" t="s">
        <v>39</v>
      </c>
      <c r="N4" s="112"/>
      <c r="O4" s="111" t="s">
        <v>39</v>
      </c>
      <c r="P4" s="112"/>
      <c r="Q4" s="111" t="s">
        <v>39</v>
      </c>
      <c r="R4" s="112"/>
      <c r="S4" s="111" t="s">
        <v>39</v>
      </c>
      <c r="T4" s="112"/>
      <c r="U4" s="111" t="s">
        <v>39</v>
      </c>
      <c r="V4" s="112"/>
      <c r="W4" s="113" t="s">
        <v>5</v>
      </c>
      <c r="Y4" s="103"/>
      <c r="Z4" s="103"/>
      <c r="AA4" s="114">
        <v>1</v>
      </c>
      <c r="AB4" s="115">
        <v>20</v>
      </c>
      <c r="AC4" s="116">
        <v>10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U4" s="98"/>
      <c r="AV4" s="98"/>
    </row>
    <row r="5" spans="1:48" ht="15" thickBot="1" x14ac:dyDescent="0.35">
      <c r="A5" s="117" t="s">
        <v>6</v>
      </c>
      <c r="B5" s="92" t="s">
        <v>19</v>
      </c>
      <c r="C5" s="92" t="s">
        <v>20</v>
      </c>
      <c r="D5" s="118" t="s">
        <v>21</v>
      </c>
      <c r="E5" s="119" t="s">
        <v>7</v>
      </c>
      <c r="F5" s="120" t="s">
        <v>8</v>
      </c>
      <c r="G5" s="119" t="s">
        <v>7</v>
      </c>
      <c r="H5" s="120" t="s">
        <v>8</v>
      </c>
      <c r="I5" s="119" t="s">
        <v>7</v>
      </c>
      <c r="J5" s="120" t="s">
        <v>8</v>
      </c>
      <c r="K5" s="119" t="s">
        <v>7</v>
      </c>
      <c r="L5" s="120" t="s">
        <v>8</v>
      </c>
      <c r="M5" s="119" t="s">
        <v>7</v>
      </c>
      <c r="N5" s="120" t="s">
        <v>8</v>
      </c>
      <c r="O5" s="119" t="s">
        <v>7</v>
      </c>
      <c r="P5" s="120" t="s">
        <v>8</v>
      </c>
      <c r="Q5" s="119" t="s">
        <v>7</v>
      </c>
      <c r="R5" s="120" t="s">
        <v>8</v>
      </c>
      <c r="S5" s="119" t="s">
        <v>7</v>
      </c>
      <c r="T5" s="120" t="s">
        <v>8</v>
      </c>
      <c r="U5" s="119" t="s">
        <v>7</v>
      </c>
      <c r="V5" s="120" t="s">
        <v>8</v>
      </c>
      <c r="W5" s="121" t="s">
        <v>9</v>
      </c>
      <c r="X5" s="122"/>
      <c r="Y5" s="103"/>
      <c r="Z5" s="103"/>
      <c r="AA5" s="114">
        <v>2</v>
      </c>
      <c r="AB5" s="115">
        <v>19</v>
      </c>
      <c r="AC5" s="116">
        <v>9.5</v>
      </c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U5" s="98"/>
      <c r="AV5" s="98"/>
    </row>
    <row r="6" spans="1:48" ht="15" thickTop="1" x14ac:dyDescent="0.3">
      <c r="A6" s="117">
        <v>1</v>
      </c>
      <c r="B6" s="123" t="s">
        <v>110</v>
      </c>
      <c r="C6" s="117">
        <v>2001</v>
      </c>
      <c r="D6" s="124" t="s">
        <v>43</v>
      </c>
      <c r="E6" s="125">
        <v>3</v>
      </c>
      <c r="F6" s="126">
        <f t="shared" ref="F6:F11" si="0">(VLOOKUP(E6,$AA$4:$AC$23,MATCH($E$4,$AA$3:$AC$3,0),0))</f>
        <v>18</v>
      </c>
      <c r="G6" s="125">
        <v>1</v>
      </c>
      <c r="H6" s="126">
        <f>(VLOOKUP(G6,$AA$4:$AC$23,MATCH($G$4,$AA$3:$AC$3,0),0)-(VLOOKUP($G$3,$AA$4:$AC$23,MATCH($G$4,$AA$3:$AC$3,0),0)))</f>
        <v>9.5</v>
      </c>
      <c r="I6" s="125">
        <v>2</v>
      </c>
      <c r="J6" s="126">
        <f>(VLOOKUP(I6,$AA$4:$AC$23,MATCH($I$4,$AA$3:$AC$3,0),0))</f>
        <v>9.5</v>
      </c>
      <c r="K6" s="125">
        <v>1</v>
      </c>
      <c r="L6" s="126">
        <f t="shared" ref="L6:L12" si="1">(VLOOKUP(K6,$AA$4:$AC$23,MATCH($K$4,$AA$3:$AC$3,0),0))</f>
        <v>10</v>
      </c>
      <c r="M6" s="125"/>
      <c r="N6" s="126"/>
      <c r="O6" s="125"/>
      <c r="P6" s="126"/>
      <c r="Q6" s="125"/>
      <c r="R6" s="126"/>
      <c r="S6" s="125"/>
      <c r="T6" s="126"/>
      <c r="U6" s="125">
        <v>5</v>
      </c>
      <c r="V6" s="126">
        <f t="shared" ref="V6:V12" si="2">(VLOOKUP(U6,$AA$4:$AC$23,MATCH($U$4,$AA$3:$AC$3,0),0))</f>
        <v>8</v>
      </c>
      <c r="W6" s="127">
        <f>SUM(LARGE((H6,F6,J6,L6,N6,P6,R6,T6,V6),{1;2;3}))</f>
        <v>37.5</v>
      </c>
      <c r="X6" s="123" t="s">
        <v>110</v>
      </c>
      <c r="Y6" s="103"/>
      <c r="Z6" s="103"/>
      <c r="AA6" s="114">
        <v>3</v>
      </c>
      <c r="AB6" s="115">
        <v>18</v>
      </c>
      <c r="AC6" s="116">
        <v>9</v>
      </c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U6" s="98"/>
      <c r="AV6" s="98"/>
    </row>
    <row r="7" spans="1:48" x14ac:dyDescent="0.3">
      <c r="A7" s="117">
        <v>2</v>
      </c>
      <c r="B7" s="139" t="s">
        <v>111</v>
      </c>
      <c r="C7" s="140">
        <v>2002</v>
      </c>
      <c r="D7" s="141" t="s">
        <v>11</v>
      </c>
      <c r="E7" s="129">
        <v>2</v>
      </c>
      <c r="F7" s="126">
        <f t="shared" si="0"/>
        <v>19</v>
      </c>
      <c r="G7" s="129"/>
      <c r="H7" s="126"/>
      <c r="I7" s="129">
        <v>5</v>
      </c>
      <c r="J7" s="126">
        <f>(VLOOKUP(I7,$AA$4:$AC$23,MATCH($I$4,$AA$3:$AC$3,0),0))</f>
        <v>8</v>
      </c>
      <c r="K7" s="129">
        <v>2</v>
      </c>
      <c r="L7" s="126">
        <f t="shared" si="1"/>
        <v>9.5</v>
      </c>
      <c r="M7" s="129"/>
      <c r="N7" s="126"/>
      <c r="O7" s="129"/>
      <c r="P7" s="126"/>
      <c r="Q7" s="129"/>
      <c r="R7" s="126"/>
      <c r="S7" s="129"/>
      <c r="T7" s="126"/>
      <c r="U7" s="129">
        <v>6</v>
      </c>
      <c r="V7" s="126">
        <f t="shared" si="2"/>
        <v>7.5</v>
      </c>
      <c r="W7" s="142">
        <f>SUM(LARGE((H7,F7,J7,L7,N7,P7,R7,T7,V7),{1;2;3}))</f>
        <v>36.5</v>
      </c>
      <c r="X7" s="139" t="s">
        <v>111</v>
      </c>
      <c r="Y7" s="103" t="s">
        <v>274</v>
      </c>
      <c r="Z7" s="103"/>
      <c r="AA7" s="114">
        <v>4</v>
      </c>
      <c r="AB7" s="115">
        <v>17</v>
      </c>
      <c r="AC7" s="116">
        <v>8.5</v>
      </c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U7" s="98"/>
      <c r="AV7" s="98"/>
    </row>
    <row r="8" spans="1:48" x14ac:dyDescent="0.3">
      <c r="A8" s="117">
        <v>2</v>
      </c>
      <c r="B8" s="139" t="s">
        <v>112</v>
      </c>
      <c r="C8" s="140">
        <v>2002</v>
      </c>
      <c r="D8" s="141" t="s">
        <v>10</v>
      </c>
      <c r="E8" s="129">
        <v>1</v>
      </c>
      <c r="F8" s="126">
        <f t="shared" si="0"/>
        <v>20</v>
      </c>
      <c r="G8" s="129"/>
      <c r="H8" s="126"/>
      <c r="I8" s="129">
        <v>4</v>
      </c>
      <c r="J8" s="126">
        <f>(VLOOKUP(I8,$AA$4:$AC$23,MATCH($I$4,$AA$3:$AC$3,0),0))</f>
        <v>8.5</v>
      </c>
      <c r="K8" s="129">
        <v>5</v>
      </c>
      <c r="L8" s="126">
        <f t="shared" si="1"/>
        <v>8</v>
      </c>
      <c r="M8" s="129">
        <v>1</v>
      </c>
      <c r="N8" s="126">
        <f>(VLOOKUP(M8,$AA$4:$AC$23,MATCH($M$4,$AA$3:$AC$3,0),0)-(VLOOKUP($M$3,$AA$4:$AC$23,MATCH($M$4,$AA$3:$AC$3,0),0)))</f>
        <v>6</v>
      </c>
      <c r="O8" s="129"/>
      <c r="P8" s="126"/>
      <c r="Q8" s="129"/>
      <c r="R8" s="126"/>
      <c r="S8" s="129"/>
      <c r="T8" s="126"/>
      <c r="U8" s="129">
        <v>7</v>
      </c>
      <c r="V8" s="126">
        <f t="shared" si="2"/>
        <v>7</v>
      </c>
      <c r="W8" s="142">
        <f>SUM(LARGE((H8,F8,J8,L8,N8,P8,R8,T8,V8),{1;2;3}))</f>
        <v>36.5</v>
      </c>
      <c r="X8" s="139" t="s">
        <v>112</v>
      </c>
      <c r="Y8" s="103" t="s">
        <v>275</v>
      </c>
      <c r="Z8" s="103"/>
      <c r="AA8" s="114">
        <v>5</v>
      </c>
      <c r="AB8" s="115">
        <v>16</v>
      </c>
      <c r="AC8" s="116">
        <v>8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U8" s="98"/>
      <c r="AV8" s="98"/>
    </row>
    <row r="9" spans="1:48" x14ac:dyDescent="0.3">
      <c r="A9" s="117">
        <v>4</v>
      </c>
      <c r="B9" s="123" t="s">
        <v>109</v>
      </c>
      <c r="C9" s="117">
        <v>2002</v>
      </c>
      <c r="D9" s="128" t="s">
        <v>11</v>
      </c>
      <c r="E9" s="129">
        <v>4</v>
      </c>
      <c r="F9" s="126">
        <f t="shared" si="0"/>
        <v>17</v>
      </c>
      <c r="G9" s="129"/>
      <c r="H9" s="126"/>
      <c r="I9" s="129">
        <v>1</v>
      </c>
      <c r="J9" s="126">
        <f>(VLOOKUP(I9,$AA$4:$AC$23,MATCH($I$4,$AA$3:$AC$3,0),0))</f>
        <v>10</v>
      </c>
      <c r="K9" s="129">
        <v>4</v>
      </c>
      <c r="L9" s="126">
        <f t="shared" si="1"/>
        <v>8.5</v>
      </c>
      <c r="M9" s="129"/>
      <c r="N9" s="126"/>
      <c r="O9" s="129"/>
      <c r="P9" s="126"/>
      <c r="Q9" s="129"/>
      <c r="R9" s="126"/>
      <c r="S9" s="129"/>
      <c r="T9" s="126"/>
      <c r="U9" s="129">
        <v>4</v>
      </c>
      <c r="V9" s="126">
        <f t="shared" si="2"/>
        <v>8.5</v>
      </c>
      <c r="W9" s="127">
        <f>SUM(LARGE((H9,F9,J9,L9,N9,P9,R9,T9,V9),{1;2;3}))</f>
        <v>35.5</v>
      </c>
      <c r="X9" s="123" t="s">
        <v>109</v>
      </c>
      <c r="Y9" s="103"/>
      <c r="Z9" s="103"/>
      <c r="AA9" s="114">
        <v>6</v>
      </c>
      <c r="AB9" s="115">
        <v>15</v>
      </c>
      <c r="AC9" s="116">
        <v>7.5</v>
      </c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U9" s="98"/>
      <c r="AV9" s="98"/>
    </row>
    <row r="10" spans="1:48" x14ac:dyDescent="0.3">
      <c r="A10" s="117">
        <v>5</v>
      </c>
      <c r="B10" s="123" t="s">
        <v>106</v>
      </c>
      <c r="C10" s="117">
        <v>2001</v>
      </c>
      <c r="D10" s="128" t="s">
        <v>10</v>
      </c>
      <c r="E10" s="129">
        <v>6</v>
      </c>
      <c r="F10" s="126">
        <f t="shared" si="0"/>
        <v>15</v>
      </c>
      <c r="G10" s="129"/>
      <c r="H10" s="126"/>
      <c r="I10" s="129"/>
      <c r="J10" s="126"/>
      <c r="K10" s="129">
        <v>7</v>
      </c>
      <c r="L10" s="126">
        <f t="shared" si="1"/>
        <v>7</v>
      </c>
      <c r="M10" s="129"/>
      <c r="N10" s="126"/>
      <c r="O10" s="129"/>
      <c r="P10" s="126"/>
      <c r="Q10" s="129"/>
      <c r="R10" s="126"/>
      <c r="S10" s="129"/>
      <c r="T10" s="126"/>
      <c r="U10" s="129">
        <v>1</v>
      </c>
      <c r="V10" s="126">
        <f t="shared" si="2"/>
        <v>10</v>
      </c>
      <c r="W10" s="127">
        <f>SUM(LARGE((H10,F10,J10,L10,N10,P10,R10,T10,V10),{1;2;3}))</f>
        <v>32</v>
      </c>
      <c r="X10" s="123" t="s">
        <v>106</v>
      </c>
      <c r="Y10" s="103"/>
      <c r="Z10" s="103"/>
      <c r="AA10" s="114">
        <v>7</v>
      </c>
      <c r="AB10" s="115">
        <v>14</v>
      </c>
      <c r="AC10" s="116">
        <v>7</v>
      </c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U10" s="98"/>
      <c r="AV10" s="98"/>
    </row>
    <row r="11" spans="1:48" x14ac:dyDescent="0.3">
      <c r="A11" s="117">
        <v>6</v>
      </c>
      <c r="B11" s="123" t="s">
        <v>108</v>
      </c>
      <c r="C11" s="117">
        <v>2001</v>
      </c>
      <c r="D11" s="128" t="s">
        <v>11</v>
      </c>
      <c r="E11" s="129">
        <v>9</v>
      </c>
      <c r="F11" s="126">
        <f t="shared" si="0"/>
        <v>12</v>
      </c>
      <c r="G11" s="129"/>
      <c r="H11" s="126"/>
      <c r="I11" s="129"/>
      <c r="J11" s="126"/>
      <c r="K11" s="129">
        <v>6</v>
      </c>
      <c r="L11" s="126">
        <f t="shared" si="1"/>
        <v>7.5</v>
      </c>
      <c r="M11" s="129"/>
      <c r="N11" s="126"/>
      <c r="O11" s="129"/>
      <c r="P11" s="126"/>
      <c r="Q11" s="129"/>
      <c r="R11" s="126"/>
      <c r="S11" s="129"/>
      <c r="T11" s="126"/>
      <c r="U11" s="129">
        <v>3</v>
      </c>
      <c r="V11" s="126">
        <f t="shared" si="2"/>
        <v>9</v>
      </c>
      <c r="W11" s="127">
        <f>SUM(LARGE((H11,F11,J11,L11,N11,P11,R11,T11,V11),{1;2;3}))</f>
        <v>28.5</v>
      </c>
      <c r="X11" s="123" t="s">
        <v>108</v>
      </c>
      <c r="Y11" s="103"/>
      <c r="Z11" s="103"/>
      <c r="AA11" s="114">
        <v>8</v>
      </c>
      <c r="AB11" s="115">
        <v>13</v>
      </c>
      <c r="AC11" s="116">
        <v>6.5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U11" s="98"/>
      <c r="AV11" s="98"/>
    </row>
    <row r="12" spans="1:48" x14ac:dyDescent="0.3">
      <c r="A12" s="117">
        <v>7</v>
      </c>
      <c r="B12" s="123" t="s">
        <v>107</v>
      </c>
      <c r="C12" s="117">
        <v>2001</v>
      </c>
      <c r="D12" s="128" t="s">
        <v>10</v>
      </c>
      <c r="E12" s="129">
        <v>27</v>
      </c>
      <c r="F12" s="126"/>
      <c r="G12" s="129"/>
      <c r="H12" s="126"/>
      <c r="I12" s="129">
        <v>3</v>
      </c>
      <c r="J12" s="126">
        <f>(VLOOKUP(I12,$AA$4:$AC$23,MATCH($I$4,$AA$3:$AC$3,0),0))</f>
        <v>9</v>
      </c>
      <c r="K12" s="129">
        <v>3</v>
      </c>
      <c r="L12" s="126">
        <f t="shared" si="1"/>
        <v>9</v>
      </c>
      <c r="M12" s="129"/>
      <c r="N12" s="126"/>
      <c r="O12" s="129"/>
      <c r="P12" s="126"/>
      <c r="Q12" s="129"/>
      <c r="R12" s="126"/>
      <c r="S12" s="129"/>
      <c r="T12" s="126"/>
      <c r="U12" s="129">
        <v>2</v>
      </c>
      <c r="V12" s="126">
        <f t="shared" si="2"/>
        <v>9.5</v>
      </c>
      <c r="W12" s="127">
        <f>SUM(LARGE((H12,F12,J12,L12,N12,P12,R12,T12,V12),{1;2;3}))</f>
        <v>27.5</v>
      </c>
      <c r="X12" s="123" t="s">
        <v>107</v>
      </c>
      <c r="Y12" s="103"/>
      <c r="Z12" s="103"/>
      <c r="AA12" s="114">
        <v>9</v>
      </c>
      <c r="AB12" s="115">
        <v>12</v>
      </c>
      <c r="AC12" s="116">
        <v>6</v>
      </c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U12" s="98"/>
      <c r="AV12" s="98"/>
    </row>
    <row r="13" spans="1:48" x14ac:dyDescent="0.3">
      <c r="A13" s="117">
        <v>8</v>
      </c>
      <c r="B13" s="123" t="s">
        <v>130</v>
      </c>
      <c r="C13" s="117">
        <v>2003</v>
      </c>
      <c r="D13" s="128" t="s">
        <v>11</v>
      </c>
      <c r="E13" s="129">
        <v>15</v>
      </c>
      <c r="F13" s="126">
        <f>(VLOOKUP(E13,$AA$4:$AC$23,MATCH($E$4,$AA$3:$AC$3,0),0))</f>
        <v>6</v>
      </c>
      <c r="G13" s="129">
        <v>2</v>
      </c>
      <c r="H13" s="126">
        <f t="shared" ref="H13:H18" si="3">(VLOOKUP(G13,$AA$4:$AC$23,MATCH($G$4,$AA$3:$AC$3,0),0)-(VLOOKUP($G$3,$AA$4:$AC$23,MATCH($G$4,$AA$3:$AC$3,0),0)))</f>
        <v>9</v>
      </c>
      <c r="I13" s="129">
        <v>7</v>
      </c>
      <c r="J13" s="126">
        <f>(VLOOKUP(I13,$AA$4:$AC$23,MATCH($I$4,$AA$3:$AC$3,0),0))</f>
        <v>7</v>
      </c>
      <c r="K13" s="129"/>
      <c r="L13" s="126"/>
      <c r="M13" s="129">
        <v>5</v>
      </c>
      <c r="N13" s="126">
        <f>(VLOOKUP(M13,$AA$4:$AC$23,MATCH($M$4,$AA$3:$AC$3,0),0)-(VLOOKUP($M$3,$AA$4:$AC$23,MATCH($M$4,$AA$3:$AC$3,0),0)))</f>
        <v>4</v>
      </c>
      <c r="O13" s="129">
        <v>1</v>
      </c>
      <c r="P13" s="126">
        <f>(VLOOKUP(O13,$AA$4:$AC$23,MATCH($O$4,$AA$3:$AC$3,0),0)-(VLOOKUP($O$3,$AA$4:$AC$23,MATCH($O$4,$AA$3:$AC$3,0),0)))</f>
        <v>1</v>
      </c>
      <c r="Q13" s="129"/>
      <c r="R13" s="126"/>
      <c r="S13" s="129"/>
      <c r="T13" s="126"/>
      <c r="U13" s="129">
        <v>26</v>
      </c>
      <c r="V13" s="126"/>
      <c r="W13" s="127">
        <f>SUM(LARGE((H13,F13,J13,L13,N13,P13,R13,T13,V13),{1;2;3}))</f>
        <v>22</v>
      </c>
      <c r="X13" s="123" t="s">
        <v>130</v>
      </c>
      <c r="Y13" s="103"/>
      <c r="Z13" s="103"/>
      <c r="AA13" s="114">
        <v>10</v>
      </c>
      <c r="AB13" s="115">
        <v>11</v>
      </c>
      <c r="AC13" s="116">
        <v>5.5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U13" s="98"/>
      <c r="AV13" s="98"/>
    </row>
    <row r="14" spans="1:48" x14ac:dyDescent="0.3">
      <c r="A14" s="117">
        <v>9</v>
      </c>
      <c r="B14" s="123" t="s">
        <v>125</v>
      </c>
      <c r="C14" s="117">
        <v>2003</v>
      </c>
      <c r="D14" s="128" t="s">
        <v>11</v>
      </c>
      <c r="E14" s="129">
        <v>13</v>
      </c>
      <c r="F14" s="126">
        <f>(VLOOKUP(E14,$AA$4:$AC$23,MATCH($E$4,$AA$3:$AC$3,0),0))</f>
        <v>8</v>
      </c>
      <c r="G14" s="129">
        <v>4</v>
      </c>
      <c r="H14" s="126">
        <f t="shared" si="3"/>
        <v>8</v>
      </c>
      <c r="I14" s="129"/>
      <c r="J14" s="126"/>
      <c r="K14" s="129"/>
      <c r="L14" s="126"/>
      <c r="M14" s="129">
        <v>2</v>
      </c>
      <c r="N14" s="126">
        <f>(VLOOKUP(M14,$AA$4:$AC$23,MATCH($M$4,$AA$3:$AC$3,0),0)-(VLOOKUP($M$3,$AA$4:$AC$23,MATCH($M$4,$AA$3:$AC$3,0),0)))</f>
        <v>5.5</v>
      </c>
      <c r="O14" s="129"/>
      <c r="P14" s="126">
        <v>0</v>
      </c>
      <c r="Q14" s="129"/>
      <c r="R14" s="126"/>
      <c r="S14" s="129"/>
      <c r="T14" s="126"/>
      <c r="U14" s="129">
        <v>21</v>
      </c>
      <c r="V14" s="126"/>
      <c r="W14" s="127">
        <f>SUM(LARGE((H14,F14,J14,L14,N14,P14,R14,T14,V14),{1;2;3}))</f>
        <v>21.5</v>
      </c>
      <c r="X14" s="123" t="s">
        <v>125</v>
      </c>
      <c r="Y14" s="103"/>
      <c r="Z14" s="103"/>
      <c r="AA14" s="114">
        <v>11</v>
      </c>
      <c r="AB14" s="115">
        <v>10</v>
      </c>
      <c r="AC14" s="116">
        <v>5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U14" s="98"/>
      <c r="AV14" s="98"/>
    </row>
    <row r="15" spans="1:48" x14ac:dyDescent="0.3">
      <c r="A15" s="117">
        <v>10</v>
      </c>
      <c r="B15" s="123" t="s">
        <v>185</v>
      </c>
      <c r="C15" s="117">
        <v>2001</v>
      </c>
      <c r="D15" s="128" t="s">
        <v>186</v>
      </c>
      <c r="E15" s="129"/>
      <c r="F15" s="126"/>
      <c r="G15" s="129">
        <v>5</v>
      </c>
      <c r="H15" s="126">
        <f t="shared" si="3"/>
        <v>7.5</v>
      </c>
      <c r="I15" s="129">
        <v>6</v>
      </c>
      <c r="J15" s="126">
        <f>(VLOOKUP(I15,$AA$4:$AC$23,MATCH($I$4,$AA$3:$AC$3,0),0))</f>
        <v>7.5</v>
      </c>
      <c r="K15" s="129">
        <v>8</v>
      </c>
      <c r="L15" s="126">
        <f>(VLOOKUP(K15,$AA$4:$AC$23,MATCH($K$4,$AA$3:$AC$3,0),0))</f>
        <v>6.5</v>
      </c>
      <c r="M15" s="129"/>
      <c r="N15" s="126"/>
      <c r="O15" s="129"/>
      <c r="P15" s="126">
        <v>0</v>
      </c>
      <c r="Q15" s="129"/>
      <c r="R15" s="126"/>
      <c r="S15" s="129"/>
      <c r="T15" s="126">
        <v>0</v>
      </c>
      <c r="U15" s="129"/>
      <c r="V15" s="126"/>
      <c r="W15" s="127">
        <f>SUM(LARGE((H15,F15,J15,L15,N15,P15,R15,T15,V15),{1;2;3}))</f>
        <v>21.5</v>
      </c>
      <c r="X15" s="123" t="s">
        <v>185</v>
      </c>
      <c r="Y15" s="103"/>
      <c r="Z15" s="103"/>
      <c r="AA15" s="114">
        <v>12</v>
      </c>
      <c r="AB15" s="115">
        <v>9</v>
      </c>
      <c r="AC15" s="116">
        <v>4.5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U15" s="98"/>
      <c r="AV15" s="98"/>
    </row>
    <row r="16" spans="1:48" x14ac:dyDescent="0.3">
      <c r="A16" s="117">
        <v>11</v>
      </c>
      <c r="B16" s="123" t="s">
        <v>12</v>
      </c>
      <c r="C16" s="117">
        <v>2002</v>
      </c>
      <c r="D16" s="128" t="s">
        <v>10</v>
      </c>
      <c r="E16" s="129">
        <v>16</v>
      </c>
      <c r="F16" s="126">
        <f>(VLOOKUP(E16,$AA$4:$AC$23,MATCH($E$4,$AA$3:$AC$3,0),0))</f>
        <v>5</v>
      </c>
      <c r="G16" s="129">
        <v>3</v>
      </c>
      <c r="H16" s="126">
        <f t="shared" si="3"/>
        <v>8.5</v>
      </c>
      <c r="I16" s="129">
        <v>9</v>
      </c>
      <c r="J16" s="126">
        <f>(VLOOKUP(I16,$AA$4:$AC$23,MATCH($I$4,$AA$3:$AC$3,0),0))</f>
        <v>6</v>
      </c>
      <c r="K16" s="129">
        <v>13</v>
      </c>
      <c r="L16" s="126">
        <f>(VLOOKUP(K16,$AA$4:$AC$23,MATCH($K$4,$AA$3:$AC$3,0),0))</f>
        <v>4</v>
      </c>
      <c r="M16" s="129">
        <v>3</v>
      </c>
      <c r="N16" s="126">
        <f>(VLOOKUP(M16,$AA$4:$AC$23,MATCH($M$4,$AA$3:$AC$3,0),0)-(VLOOKUP($M$3,$AA$4:$AC$23,MATCH($M$4,$AA$3:$AC$3,0),0)))</f>
        <v>5</v>
      </c>
      <c r="O16" s="129"/>
      <c r="P16" s="126"/>
      <c r="Q16" s="129"/>
      <c r="R16" s="126"/>
      <c r="S16" s="129"/>
      <c r="T16" s="126"/>
      <c r="U16" s="129">
        <v>9</v>
      </c>
      <c r="V16" s="126">
        <f>(VLOOKUP(U16,$AA$4:$AC$23,MATCH($U$4,$AA$3:$AC$3,0),0))</f>
        <v>6</v>
      </c>
      <c r="W16" s="127">
        <f>SUM(LARGE((H16,F16,J16,L16,N16,P16,R16,T16,V16),{1;2;3}))</f>
        <v>20.5</v>
      </c>
      <c r="X16" s="123" t="s">
        <v>12</v>
      </c>
      <c r="Y16" s="103"/>
      <c r="Z16" s="103"/>
      <c r="AA16" s="114">
        <v>13</v>
      </c>
      <c r="AB16" s="115">
        <v>8</v>
      </c>
      <c r="AC16" s="116">
        <v>4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U16" s="98"/>
      <c r="AV16" s="98"/>
    </row>
    <row r="17" spans="1:48" x14ac:dyDescent="0.3">
      <c r="A17" s="117">
        <v>12</v>
      </c>
      <c r="B17" s="123" t="s">
        <v>146</v>
      </c>
      <c r="C17" s="117">
        <v>2001</v>
      </c>
      <c r="D17" s="128" t="s">
        <v>105</v>
      </c>
      <c r="E17" s="129">
        <v>3</v>
      </c>
      <c r="F17" s="126">
        <f>(VLOOKUP(E17,$AA$4:$AC$23,MATCH($E$4,$AA$3:$AC$3,0),0))</f>
        <v>18</v>
      </c>
      <c r="G17" s="129">
        <v>17</v>
      </c>
      <c r="H17" s="126">
        <f t="shared" si="3"/>
        <v>1.5</v>
      </c>
      <c r="I17" s="129"/>
      <c r="J17" s="126"/>
      <c r="K17" s="129"/>
      <c r="L17" s="126"/>
      <c r="M17" s="129"/>
      <c r="N17" s="126"/>
      <c r="O17" s="129"/>
      <c r="P17" s="126">
        <v>0</v>
      </c>
      <c r="Q17" s="129"/>
      <c r="R17" s="126"/>
      <c r="S17" s="129"/>
      <c r="T17" s="126">
        <v>0</v>
      </c>
      <c r="U17" s="129">
        <v>43</v>
      </c>
      <c r="V17" s="126"/>
      <c r="W17" s="127">
        <f>SUM(LARGE((H17,F17,J17,L17,N17,P17,R17,T17,V17),{1;2;3}))</f>
        <v>19.5</v>
      </c>
      <c r="X17" s="123" t="s">
        <v>146</v>
      </c>
      <c r="Y17" s="103"/>
      <c r="Z17" s="103"/>
      <c r="AA17" s="114">
        <v>14</v>
      </c>
      <c r="AB17" s="115">
        <v>7</v>
      </c>
      <c r="AC17" s="116">
        <v>3.5</v>
      </c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U17" s="98"/>
      <c r="AV17" s="98"/>
    </row>
    <row r="18" spans="1:48" x14ac:dyDescent="0.3">
      <c r="A18" s="117">
        <v>13</v>
      </c>
      <c r="B18" s="123" t="s">
        <v>121</v>
      </c>
      <c r="C18" s="117">
        <v>2001</v>
      </c>
      <c r="D18" s="128" t="s">
        <v>117</v>
      </c>
      <c r="E18" s="129">
        <v>29</v>
      </c>
      <c r="F18" s="126"/>
      <c r="G18" s="129">
        <v>6</v>
      </c>
      <c r="H18" s="126">
        <f t="shared" si="3"/>
        <v>7</v>
      </c>
      <c r="I18" s="129">
        <v>10</v>
      </c>
      <c r="J18" s="126">
        <f>(VLOOKUP(I18,$AA$4:$AC$23,MATCH($I$4,$AA$3:$AC$3,0),0))</f>
        <v>5.5</v>
      </c>
      <c r="K18" s="129">
        <v>11</v>
      </c>
      <c r="L18" s="126">
        <f>(VLOOKUP(K18,$AA$4:$AC$23,MATCH($K$4,$AA$3:$AC$3,0),0))</f>
        <v>5</v>
      </c>
      <c r="M18" s="129">
        <v>6</v>
      </c>
      <c r="N18" s="126">
        <f>(VLOOKUP(M18,$AA$4:$AC$23,MATCH($M$4,$AA$3:$AC$3,0),0)-(VLOOKUP($M$3,$AA$4:$AC$23,MATCH($M$4,$AA$3:$AC$3,0),0)))</f>
        <v>3.5</v>
      </c>
      <c r="O18" s="129"/>
      <c r="P18" s="126">
        <v>0</v>
      </c>
      <c r="Q18" s="129"/>
      <c r="R18" s="126"/>
      <c r="S18" s="129"/>
      <c r="T18" s="126"/>
      <c r="U18" s="129">
        <v>17</v>
      </c>
      <c r="V18" s="126">
        <f t="shared" ref="V18:V23" si="4">(VLOOKUP(U18,$AA$4:$AC$23,MATCH($U$4,$AA$3:$AC$3,0),0))</f>
        <v>2</v>
      </c>
      <c r="W18" s="127">
        <f>SUM(LARGE((H18,F18,J18,L18,N18,P18,R18,T18,V18),{1;2;3}))</f>
        <v>17.5</v>
      </c>
      <c r="X18" s="123" t="s">
        <v>121</v>
      </c>
      <c r="Y18" s="103"/>
      <c r="Z18" s="103"/>
      <c r="AA18" s="114">
        <v>15</v>
      </c>
      <c r="AB18" s="115">
        <v>6</v>
      </c>
      <c r="AC18" s="116">
        <v>3</v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U18" s="98"/>
      <c r="AV18" s="98"/>
    </row>
    <row r="19" spans="1:48" x14ac:dyDescent="0.3">
      <c r="A19" s="117">
        <v>14</v>
      </c>
      <c r="B19" s="123" t="s">
        <v>113</v>
      </c>
      <c r="C19" s="117">
        <v>2004</v>
      </c>
      <c r="D19" s="128" t="s">
        <v>10</v>
      </c>
      <c r="E19" s="129">
        <v>12</v>
      </c>
      <c r="F19" s="126">
        <f>(VLOOKUP(E19,$AA$4:$AC$23,MATCH($E$4,$AA$3:$AC$3,0),0))</f>
        <v>9</v>
      </c>
      <c r="G19" s="129"/>
      <c r="H19" s="126"/>
      <c r="I19" s="129"/>
      <c r="J19" s="126"/>
      <c r="K19" s="129"/>
      <c r="L19" s="126"/>
      <c r="M19" s="129"/>
      <c r="N19" s="126"/>
      <c r="O19" s="129"/>
      <c r="P19" s="126"/>
      <c r="Q19" s="129"/>
      <c r="R19" s="126"/>
      <c r="S19" s="129"/>
      <c r="T19" s="126">
        <v>0</v>
      </c>
      <c r="U19" s="129">
        <v>8</v>
      </c>
      <c r="V19" s="126">
        <f t="shared" si="4"/>
        <v>6.5</v>
      </c>
      <c r="W19" s="127">
        <f>SUM(LARGE((H19,F19,J19,L19,N19,P19,R19,T19,V19),{1;2;3}))</f>
        <v>15.5</v>
      </c>
      <c r="X19" s="123" t="s">
        <v>113</v>
      </c>
      <c r="Y19" s="103"/>
      <c r="Z19" s="103"/>
      <c r="AA19" s="114">
        <v>16</v>
      </c>
      <c r="AB19" s="115">
        <v>5</v>
      </c>
      <c r="AC19" s="116">
        <v>2.5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U19" s="98"/>
      <c r="AV19" s="98"/>
    </row>
    <row r="20" spans="1:48" x14ac:dyDescent="0.3">
      <c r="A20" s="117">
        <v>15</v>
      </c>
      <c r="B20" s="123" t="s">
        <v>114</v>
      </c>
      <c r="C20" s="117">
        <v>2004</v>
      </c>
      <c r="D20" s="128" t="s">
        <v>43</v>
      </c>
      <c r="E20" s="129">
        <v>11</v>
      </c>
      <c r="F20" s="126">
        <f>(VLOOKUP(E20,$AA$4:$AC$23,MATCH($E$4,$AA$3:$AC$3,0),0))</f>
        <v>10</v>
      </c>
      <c r="G20" s="129"/>
      <c r="H20" s="126"/>
      <c r="I20" s="129"/>
      <c r="J20" s="126"/>
      <c r="K20" s="129"/>
      <c r="L20" s="126"/>
      <c r="M20" s="129"/>
      <c r="N20" s="126"/>
      <c r="O20" s="129"/>
      <c r="P20" s="126"/>
      <c r="Q20" s="129"/>
      <c r="R20" s="126"/>
      <c r="S20" s="129"/>
      <c r="T20" s="126">
        <v>0</v>
      </c>
      <c r="U20" s="129">
        <v>11</v>
      </c>
      <c r="V20" s="126">
        <f t="shared" si="4"/>
        <v>5</v>
      </c>
      <c r="W20" s="127">
        <f>SUM(LARGE((H20,F20,J20,L20,N20,P20,R20,T20,V20),{1;2;3}))</f>
        <v>15</v>
      </c>
      <c r="X20" s="123" t="s">
        <v>114</v>
      </c>
      <c r="Y20" s="103"/>
      <c r="Z20" s="103"/>
      <c r="AA20" s="114">
        <v>17</v>
      </c>
      <c r="AB20" s="115">
        <v>4</v>
      </c>
      <c r="AC20" s="116">
        <v>2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U20" s="98"/>
      <c r="AV20" s="98"/>
    </row>
    <row r="21" spans="1:48" x14ac:dyDescent="0.3">
      <c r="A21" s="117">
        <v>16</v>
      </c>
      <c r="B21" s="123" t="s">
        <v>123</v>
      </c>
      <c r="C21" s="117">
        <v>2003</v>
      </c>
      <c r="D21" s="128" t="s">
        <v>11</v>
      </c>
      <c r="E21" s="129">
        <v>7</v>
      </c>
      <c r="F21" s="126">
        <f>(VLOOKUP(E21,$AA$4:$AC$23,MATCH($E$4,$AA$3:$AC$3,0),0))</f>
        <v>14</v>
      </c>
      <c r="G21" s="129"/>
      <c r="H21" s="126"/>
      <c r="I21" s="129"/>
      <c r="J21" s="126"/>
      <c r="K21" s="129"/>
      <c r="L21" s="126"/>
      <c r="M21" s="129"/>
      <c r="N21" s="126"/>
      <c r="O21" s="129"/>
      <c r="P21" s="126">
        <v>0</v>
      </c>
      <c r="Q21" s="129"/>
      <c r="R21" s="126"/>
      <c r="S21" s="129"/>
      <c r="T21" s="126"/>
      <c r="U21" s="129">
        <v>19</v>
      </c>
      <c r="V21" s="126">
        <f t="shared" si="4"/>
        <v>1</v>
      </c>
      <c r="W21" s="127">
        <f>SUM(LARGE((H21,F21,J21,L21,N21,P21,R21,T21,V21),{1;2;3}))</f>
        <v>15</v>
      </c>
      <c r="X21" s="123" t="s">
        <v>123</v>
      </c>
      <c r="Y21" s="103"/>
      <c r="Z21" s="103"/>
      <c r="AA21" s="114">
        <v>18</v>
      </c>
      <c r="AB21" s="115">
        <v>3</v>
      </c>
      <c r="AC21" s="116">
        <v>1.5</v>
      </c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U21" s="98"/>
      <c r="AV21" s="98"/>
    </row>
    <row r="22" spans="1:48" x14ac:dyDescent="0.3">
      <c r="A22" s="117">
        <v>17</v>
      </c>
      <c r="B22" s="123" t="s">
        <v>119</v>
      </c>
      <c r="C22" s="117">
        <v>2002</v>
      </c>
      <c r="D22" s="128" t="s">
        <v>10</v>
      </c>
      <c r="E22" s="129">
        <v>28</v>
      </c>
      <c r="F22" s="126"/>
      <c r="G22" s="129">
        <v>7</v>
      </c>
      <c r="H22" s="126">
        <f>(VLOOKUP(G22,$AA$4:$AC$23,MATCH($G$4,$AA$3:$AC$3,0),0)-(VLOOKUP($G$3,$AA$4:$AC$23,MATCH($G$4,$AA$3:$AC$3,0),0)))</f>
        <v>6.5</v>
      </c>
      <c r="I22" s="129">
        <v>11</v>
      </c>
      <c r="J22" s="126">
        <f>(VLOOKUP(I22,$AA$4:$AC$23,MATCH($I$4,$AA$3:$AC$3,0),0))</f>
        <v>5</v>
      </c>
      <c r="K22" s="129">
        <v>15</v>
      </c>
      <c r="L22" s="126">
        <f>(VLOOKUP(K22,$AA$4:$AC$23,MATCH($K$4,$AA$3:$AC$3,0),0))</f>
        <v>3</v>
      </c>
      <c r="M22" s="129"/>
      <c r="N22" s="126"/>
      <c r="O22" s="129"/>
      <c r="P22" s="126">
        <v>0</v>
      </c>
      <c r="Q22" s="129"/>
      <c r="R22" s="126"/>
      <c r="S22" s="129"/>
      <c r="T22" s="126"/>
      <c r="U22" s="129">
        <v>15</v>
      </c>
      <c r="V22" s="126">
        <f t="shared" si="4"/>
        <v>3</v>
      </c>
      <c r="W22" s="127">
        <f>SUM(LARGE((H22,F22,J22,L22,N22,P22,R22,T22,V22),{1;2;3}))</f>
        <v>14.5</v>
      </c>
      <c r="X22" s="123" t="s">
        <v>119</v>
      </c>
      <c r="Y22" s="103"/>
      <c r="Z22" s="103"/>
      <c r="AA22" s="114">
        <v>19</v>
      </c>
      <c r="AB22" s="115">
        <v>2</v>
      </c>
      <c r="AC22" s="116">
        <v>1</v>
      </c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U22" s="98"/>
      <c r="AV22" s="98"/>
    </row>
    <row r="23" spans="1:48" x14ac:dyDescent="0.3">
      <c r="A23" s="117">
        <v>18</v>
      </c>
      <c r="B23" s="123" t="s">
        <v>118</v>
      </c>
      <c r="C23" s="117">
        <v>2002</v>
      </c>
      <c r="D23" s="128" t="s">
        <v>87</v>
      </c>
      <c r="E23" s="129">
        <v>23</v>
      </c>
      <c r="F23" s="126"/>
      <c r="G23" s="129">
        <v>9</v>
      </c>
      <c r="H23" s="126">
        <f>(VLOOKUP(G23,$AA$4:$AC$23,MATCH($G$4,$AA$3:$AC$3,0),0)-(VLOOKUP($G$3,$AA$4:$AC$23,MATCH($G$4,$AA$3:$AC$3,0),0)))</f>
        <v>5.5</v>
      </c>
      <c r="I23" s="129">
        <v>12</v>
      </c>
      <c r="J23" s="126">
        <f>(VLOOKUP(I23,$AA$4:$AC$23,MATCH($I$4,$AA$3:$AC$3,0),0))</f>
        <v>4.5</v>
      </c>
      <c r="K23" s="129">
        <v>26</v>
      </c>
      <c r="L23" s="126"/>
      <c r="M23" s="129"/>
      <c r="N23" s="126"/>
      <c r="O23" s="129"/>
      <c r="P23" s="126">
        <v>0</v>
      </c>
      <c r="Q23" s="129"/>
      <c r="R23" s="126"/>
      <c r="S23" s="129"/>
      <c r="T23" s="126"/>
      <c r="U23" s="129">
        <v>14</v>
      </c>
      <c r="V23" s="126">
        <f t="shared" si="4"/>
        <v>3.5</v>
      </c>
      <c r="W23" s="127">
        <f>SUM(LARGE((H23,F23,J23,L23,N23,P23,R23,T23,V23),{1;2;3}))</f>
        <v>13.5</v>
      </c>
      <c r="X23" s="123" t="s">
        <v>118</v>
      </c>
      <c r="Y23" s="103"/>
      <c r="Z23" s="103"/>
      <c r="AA23" s="114">
        <v>20</v>
      </c>
      <c r="AB23" s="115">
        <v>1</v>
      </c>
      <c r="AC23" s="116">
        <v>0.5</v>
      </c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Q23" s="98"/>
      <c r="AR23" s="98"/>
      <c r="AS23" s="98"/>
      <c r="AT23" s="98"/>
      <c r="AU23" s="98"/>
      <c r="AV23" s="98"/>
    </row>
    <row r="24" spans="1:48" x14ac:dyDescent="0.3">
      <c r="A24" s="117">
        <v>19</v>
      </c>
      <c r="B24" s="130" t="s">
        <v>257</v>
      </c>
      <c r="C24" s="131">
        <v>2003</v>
      </c>
      <c r="D24" s="132" t="s">
        <v>10</v>
      </c>
      <c r="E24" s="129">
        <v>8</v>
      </c>
      <c r="F24" s="126">
        <f>(VLOOKUP(E24,$AA$4:$AC$23,MATCH($E$4,$AA$3:$AC$3,0),0))</f>
        <v>13</v>
      </c>
      <c r="G24" s="129"/>
      <c r="H24" s="126"/>
      <c r="I24" s="129"/>
      <c r="J24" s="126"/>
      <c r="K24" s="129"/>
      <c r="L24" s="126"/>
      <c r="M24" s="129"/>
      <c r="N24" s="126">
        <v>0</v>
      </c>
      <c r="O24" s="129"/>
      <c r="P24" s="126">
        <v>0</v>
      </c>
      <c r="Q24" s="129"/>
      <c r="R24" s="126"/>
      <c r="S24" s="129"/>
      <c r="T24" s="126">
        <v>0</v>
      </c>
      <c r="U24" s="129"/>
      <c r="V24" s="126"/>
      <c r="W24" s="127">
        <f>SUM(LARGE((H24,F24,J24,L24,N24,P24,R24,T24,V24),{1;2;3}))</f>
        <v>13</v>
      </c>
      <c r="X24" s="130" t="s">
        <v>257</v>
      </c>
      <c r="Y24" s="103"/>
      <c r="Z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Q24" s="98"/>
      <c r="AR24" s="98"/>
      <c r="AS24" s="98"/>
      <c r="AT24" s="98"/>
      <c r="AU24" s="98"/>
      <c r="AV24" s="98"/>
    </row>
    <row r="25" spans="1:48" x14ac:dyDescent="0.3">
      <c r="A25" s="117">
        <v>20</v>
      </c>
      <c r="B25" s="123" t="s">
        <v>115</v>
      </c>
      <c r="C25" s="117">
        <v>2002</v>
      </c>
      <c r="D25" s="128" t="s">
        <v>96</v>
      </c>
      <c r="E25" s="129">
        <v>19</v>
      </c>
      <c r="F25" s="126">
        <f>(VLOOKUP(E25,$AA$4:$AC$23,MATCH($E$4,$AA$3:$AC$3,0),0))</f>
        <v>2</v>
      </c>
      <c r="G25" s="129"/>
      <c r="H25" s="126"/>
      <c r="I25" s="129"/>
      <c r="J25" s="126"/>
      <c r="K25" s="129">
        <v>10</v>
      </c>
      <c r="L25" s="126">
        <f>(VLOOKUP(K25,$AA$4:$AC$23,MATCH($K$4,$AA$3:$AC$3,0),0))</f>
        <v>5.5</v>
      </c>
      <c r="M25" s="129"/>
      <c r="N25" s="126"/>
      <c r="O25" s="129">
        <v>2</v>
      </c>
      <c r="P25" s="126">
        <f>(VLOOKUP(O25,$AA$4:$AC$23,MATCH($O$4,$AA$3:$AC$3,0),0)-(VLOOKUP($O$3,$AA$4:$AC$23,MATCH($O$4,$AA$3:$AC$3,0),0)))</f>
        <v>0.5</v>
      </c>
      <c r="Q25" s="129"/>
      <c r="R25" s="126"/>
      <c r="S25" s="129"/>
      <c r="T25" s="126"/>
      <c r="U25" s="129">
        <v>12</v>
      </c>
      <c r="V25" s="126">
        <f>(VLOOKUP(U25,$AA$4:$AC$23,MATCH($U$4,$AA$3:$AC$3,0),0))</f>
        <v>4.5</v>
      </c>
      <c r="W25" s="127">
        <f>SUM(LARGE((H25,F25,J25,L25,N25,P25,R25,T25,V25),{1;2;3}))</f>
        <v>12</v>
      </c>
      <c r="X25" s="123" t="s">
        <v>115</v>
      </c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Q25" s="98"/>
      <c r="AR25" s="98"/>
      <c r="AS25" s="98"/>
      <c r="AT25" s="98"/>
      <c r="AU25" s="98"/>
      <c r="AV25" s="98"/>
    </row>
    <row r="26" spans="1:48" x14ac:dyDescent="0.3">
      <c r="A26" s="117">
        <v>21</v>
      </c>
      <c r="B26" s="123" t="s">
        <v>124</v>
      </c>
      <c r="C26" s="117">
        <v>2003</v>
      </c>
      <c r="D26" s="128" t="s">
        <v>11</v>
      </c>
      <c r="E26" s="129">
        <v>20</v>
      </c>
      <c r="F26" s="126">
        <f>(VLOOKUP(E26,$AA$4:$AC$23,MATCH($E$4,$AA$3:$AC$3,0),0))</f>
        <v>1</v>
      </c>
      <c r="G26" s="129">
        <v>8</v>
      </c>
      <c r="H26" s="126"/>
      <c r="I26" s="129">
        <v>8</v>
      </c>
      <c r="J26" s="126">
        <f>(VLOOKUP(I26,$AA$4:$AC$23,MATCH($I$4,$AA$3:$AC$3,0),0))</f>
        <v>6.5</v>
      </c>
      <c r="K26" s="129"/>
      <c r="L26" s="126"/>
      <c r="M26" s="129">
        <v>4</v>
      </c>
      <c r="N26" s="126">
        <f>(VLOOKUP(M26,$AA$4:$AC$23,MATCH($M$4,$AA$3:$AC$3,0),0)-(VLOOKUP($M$3,$AA$4:$AC$23,MATCH($M$4,$AA$3:$AC$3,0),0)))</f>
        <v>4.5</v>
      </c>
      <c r="O26" s="129"/>
      <c r="P26" s="126">
        <v>0</v>
      </c>
      <c r="Q26" s="129"/>
      <c r="R26" s="126"/>
      <c r="S26" s="129"/>
      <c r="T26" s="126">
        <v>0</v>
      </c>
      <c r="U26" s="129">
        <v>20</v>
      </c>
      <c r="V26" s="126">
        <f>(VLOOKUP(U26,$AA$4:$AC$23,MATCH($U$4,$AA$3:$AC$3,0),0))</f>
        <v>0.5</v>
      </c>
      <c r="W26" s="127">
        <f>SUM(LARGE((H26,F26,J26,L26,N26,P26,R26,T26,V26),{1;2;3}))</f>
        <v>12</v>
      </c>
      <c r="X26" s="123" t="s">
        <v>124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Q26" s="98"/>
      <c r="AR26" s="98"/>
      <c r="AS26" s="98"/>
      <c r="AT26" s="98"/>
      <c r="AU26" s="98"/>
      <c r="AV26" s="98"/>
    </row>
    <row r="27" spans="1:48" x14ac:dyDescent="0.3">
      <c r="A27" s="117">
        <v>22</v>
      </c>
      <c r="B27" s="123" t="s">
        <v>239</v>
      </c>
      <c r="C27" s="117">
        <v>2003</v>
      </c>
      <c r="D27" s="128" t="s">
        <v>43</v>
      </c>
      <c r="E27" s="129">
        <v>24</v>
      </c>
      <c r="F27" s="126"/>
      <c r="G27" s="129"/>
      <c r="H27" s="126"/>
      <c r="I27" s="129"/>
      <c r="J27" s="126"/>
      <c r="K27" s="129">
        <v>9</v>
      </c>
      <c r="L27" s="126">
        <f>(VLOOKUP(K27,$AA$4:$AC$23,MATCH($K$4,$AA$3:$AC$3,0),0))</f>
        <v>6</v>
      </c>
      <c r="M27" s="129"/>
      <c r="N27" s="126"/>
      <c r="O27" s="129"/>
      <c r="P27" s="126"/>
      <c r="Q27" s="129"/>
      <c r="R27" s="126"/>
      <c r="S27" s="129"/>
      <c r="T27" s="126">
        <v>0</v>
      </c>
      <c r="U27" s="129">
        <v>10</v>
      </c>
      <c r="V27" s="126">
        <f>(VLOOKUP(U27,$AA$4:$AC$23,MATCH($U$4,$AA$3:$AC$3,0),0))</f>
        <v>5.5</v>
      </c>
      <c r="W27" s="127">
        <f>SUM(LARGE((H27,F27,J27,L27,N27,P27,R27,T27,V27),{1;2;3}))</f>
        <v>11.5</v>
      </c>
      <c r="X27" s="123" t="s">
        <v>239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Q27" s="98"/>
      <c r="AR27" s="98"/>
      <c r="AS27" s="98"/>
      <c r="AT27" s="98"/>
      <c r="AU27" s="98"/>
      <c r="AV27" s="98"/>
    </row>
    <row r="28" spans="1:48" x14ac:dyDescent="0.3">
      <c r="A28" s="117">
        <v>23</v>
      </c>
      <c r="B28" s="130" t="s">
        <v>241</v>
      </c>
      <c r="C28" s="131">
        <v>2003</v>
      </c>
      <c r="D28" s="132" t="s">
        <v>186</v>
      </c>
      <c r="E28" s="129">
        <v>10</v>
      </c>
      <c r="F28" s="126">
        <f>(VLOOKUP(E28,$AA$4:$AC$23,MATCH($E$4,$AA$3:$AC$3,0),0))</f>
        <v>11</v>
      </c>
      <c r="G28" s="129"/>
      <c r="H28" s="126"/>
      <c r="I28" s="129"/>
      <c r="J28" s="126"/>
      <c r="K28" s="129"/>
      <c r="L28" s="126"/>
      <c r="M28" s="129"/>
      <c r="N28" s="126">
        <v>0</v>
      </c>
      <c r="O28" s="129"/>
      <c r="P28" s="126">
        <v>0</v>
      </c>
      <c r="Q28" s="129"/>
      <c r="R28" s="126"/>
      <c r="S28" s="129"/>
      <c r="T28" s="126">
        <v>0</v>
      </c>
      <c r="U28" s="129"/>
      <c r="V28" s="126"/>
      <c r="W28" s="127">
        <f>SUM(LARGE((H28,F28,J28,L28,N28,P28,R28,T28,V28),{1;2;3}))</f>
        <v>11</v>
      </c>
      <c r="X28" s="130" t="s">
        <v>241</v>
      </c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Q28" s="98"/>
      <c r="AR28" s="98"/>
      <c r="AS28" s="98"/>
      <c r="AT28" s="98"/>
      <c r="AU28" s="98"/>
      <c r="AV28" s="98"/>
    </row>
    <row r="29" spans="1:48" x14ac:dyDescent="0.3">
      <c r="A29" s="117">
        <v>24</v>
      </c>
      <c r="B29" s="123" t="s">
        <v>126</v>
      </c>
      <c r="C29" s="117">
        <v>2002</v>
      </c>
      <c r="D29" s="128" t="s">
        <v>10</v>
      </c>
      <c r="E29" s="129"/>
      <c r="F29" s="126"/>
      <c r="G29" s="129">
        <v>12</v>
      </c>
      <c r="H29" s="126">
        <f>(VLOOKUP(G29,$AA$4:$AC$23,MATCH($G$4,$AA$3:$AC$3,0),0)-(VLOOKUP($G$3,$AA$4:$AC$23,MATCH($G$4,$AA$3:$AC$3,0),0)))</f>
        <v>4</v>
      </c>
      <c r="I29" s="129">
        <v>16</v>
      </c>
      <c r="J29" s="126">
        <f>(VLOOKUP(I29,$AA$4:$AC$23,MATCH($I$4,$AA$3:$AC$3,0),0))</f>
        <v>2.5</v>
      </c>
      <c r="K29" s="129">
        <v>16</v>
      </c>
      <c r="L29" s="126">
        <f>(VLOOKUP(K29,$AA$4:$AC$23,MATCH($K$4,$AA$3:$AC$3,0),0))</f>
        <v>2.5</v>
      </c>
      <c r="M29" s="129">
        <v>8</v>
      </c>
      <c r="N29" s="126">
        <f>(VLOOKUP(M29,$AA$4:$AC$23,MATCH($M$4,$AA$3:$AC$3,0),0)-(VLOOKUP($M$3,$AA$4:$AC$23,MATCH($M$4,$AA$3:$AC$3,0),0)))</f>
        <v>2.5</v>
      </c>
      <c r="O29" s="129"/>
      <c r="P29" s="126">
        <v>0</v>
      </c>
      <c r="Q29" s="129"/>
      <c r="R29" s="126"/>
      <c r="S29" s="129"/>
      <c r="T29" s="126"/>
      <c r="U29" s="129">
        <v>22</v>
      </c>
      <c r="V29" s="126"/>
      <c r="W29" s="127">
        <f>SUM(LARGE((H29,F29,J29,L29,N29,P29,R29,T29,V29),{1;2;3}))</f>
        <v>9</v>
      </c>
      <c r="X29" s="123" t="s">
        <v>126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Q29" s="98"/>
      <c r="AR29" s="98"/>
      <c r="AS29" s="98"/>
      <c r="AT29" s="98"/>
      <c r="AU29" s="98"/>
      <c r="AV29" s="98"/>
    </row>
    <row r="30" spans="1:48" x14ac:dyDescent="0.3">
      <c r="A30" s="117">
        <v>25</v>
      </c>
      <c r="B30" s="123" t="s">
        <v>122</v>
      </c>
      <c r="C30" s="117">
        <v>2003</v>
      </c>
      <c r="D30" s="128" t="s">
        <v>10</v>
      </c>
      <c r="E30" s="129">
        <v>14</v>
      </c>
      <c r="F30" s="126">
        <f>(VLOOKUP(E30,$AA$4:$AC$23,MATCH($E$4,$AA$3:$AC$3,0),0))</f>
        <v>7</v>
      </c>
      <c r="G30" s="129"/>
      <c r="H30" s="126"/>
      <c r="I30" s="129"/>
      <c r="J30" s="126"/>
      <c r="K30" s="129"/>
      <c r="L30" s="126"/>
      <c r="M30" s="129"/>
      <c r="N30" s="126"/>
      <c r="O30" s="129"/>
      <c r="P30" s="126">
        <v>0</v>
      </c>
      <c r="Q30" s="129"/>
      <c r="R30" s="126"/>
      <c r="S30" s="129"/>
      <c r="T30" s="126">
        <v>0</v>
      </c>
      <c r="U30" s="129">
        <v>18</v>
      </c>
      <c r="V30" s="126">
        <f>(VLOOKUP(U30,$AA$4:$AC$23,MATCH($U$4,$AA$3:$AC$3,0),0))</f>
        <v>1.5</v>
      </c>
      <c r="W30" s="127">
        <f>SUM(LARGE((H30,F30,J30,L30,N30,P30,R30,T30,V30),{1;2;3}))</f>
        <v>8.5</v>
      </c>
      <c r="X30" s="123" t="s">
        <v>122</v>
      </c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Q30" s="98"/>
      <c r="AR30" s="98"/>
      <c r="AS30" s="98"/>
      <c r="AT30" s="98"/>
      <c r="AU30" s="98"/>
      <c r="AV30" s="98"/>
    </row>
    <row r="31" spans="1:48" x14ac:dyDescent="0.3">
      <c r="A31" s="117">
        <v>26</v>
      </c>
      <c r="B31" s="123" t="s">
        <v>134</v>
      </c>
      <c r="C31" s="117">
        <v>2004</v>
      </c>
      <c r="D31" s="128" t="s">
        <v>43</v>
      </c>
      <c r="E31" s="129">
        <v>41</v>
      </c>
      <c r="F31" s="126"/>
      <c r="G31" s="129">
        <v>10</v>
      </c>
      <c r="H31" s="126">
        <f>(VLOOKUP(G31,$AA$4:$AC$23,MATCH($G$4,$AA$3:$AC$3,0),0)-(VLOOKUP($G$3,$AA$4:$AC$23,MATCH($G$4,$AA$3:$AC$3,0),0)))</f>
        <v>5</v>
      </c>
      <c r="I31" s="129">
        <v>17</v>
      </c>
      <c r="J31" s="126">
        <f>(VLOOKUP(I31,$AA$4:$AC$23,MATCH($I$4,$AA$3:$AC$3,0),0))</f>
        <v>2</v>
      </c>
      <c r="K31" s="129">
        <v>21</v>
      </c>
      <c r="L31" s="126"/>
      <c r="M31" s="129"/>
      <c r="N31" s="126">
        <v>0</v>
      </c>
      <c r="O31" s="129"/>
      <c r="P31" s="126">
        <v>0</v>
      </c>
      <c r="Q31" s="129"/>
      <c r="R31" s="126"/>
      <c r="S31" s="129"/>
      <c r="T31" s="126">
        <v>0</v>
      </c>
      <c r="U31" s="129">
        <v>30</v>
      </c>
      <c r="V31" s="126"/>
      <c r="W31" s="127">
        <f>SUM(LARGE((H31,F31,J31,L31,N31,P31,R31,T31,V31),{1;2;3}))</f>
        <v>7</v>
      </c>
      <c r="X31" s="123" t="s">
        <v>134</v>
      </c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Q31" s="98"/>
      <c r="AR31" s="98"/>
      <c r="AS31" s="98"/>
      <c r="AT31" s="98"/>
      <c r="AU31" s="98"/>
      <c r="AV31" s="98"/>
    </row>
    <row r="32" spans="1:48" x14ac:dyDescent="0.3">
      <c r="A32" s="117">
        <v>27</v>
      </c>
      <c r="B32" s="123" t="s">
        <v>120</v>
      </c>
      <c r="C32" s="117">
        <v>2005</v>
      </c>
      <c r="D32" s="128" t="s">
        <v>10</v>
      </c>
      <c r="E32" s="129">
        <v>17</v>
      </c>
      <c r="F32" s="126">
        <f>(VLOOKUP(E32,$AA$4:$AC$23,MATCH($E$4,$AA$3:$AC$3,0),0))</f>
        <v>4</v>
      </c>
      <c r="G32" s="129"/>
      <c r="H32" s="126"/>
      <c r="I32" s="129"/>
      <c r="J32" s="126"/>
      <c r="K32" s="129"/>
      <c r="L32" s="126"/>
      <c r="M32" s="129"/>
      <c r="N32" s="126"/>
      <c r="O32" s="129"/>
      <c r="P32" s="126">
        <v>0</v>
      </c>
      <c r="Q32" s="129"/>
      <c r="R32" s="126"/>
      <c r="S32" s="129"/>
      <c r="T32" s="126">
        <v>0</v>
      </c>
      <c r="U32" s="129">
        <v>16</v>
      </c>
      <c r="V32" s="126">
        <f>(VLOOKUP(U32,$AA$4:$AC$23,MATCH($U$4,$AA$3:$AC$3,0),0))</f>
        <v>2.5</v>
      </c>
      <c r="W32" s="127">
        <f>SUM(LARGE((H32,F32,J32,L32,N32,P32,R32,T32,V32),{1;2;3}))</f>
        <v>6.5</v>
      </c>
      <c r="X32" s="123" t="s">
        <v>120</v>
      </c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Q32" s="98"/>
      <c r="AR32" s="98"/>
      <c r="AS32" s="98"/>
      <c r="AT32" s="98"/>
      <c r="AU32" s="98"/>
      <c r="AV32" s="98"/>
    </row>
    <row r="33" spans="1:48" x14ac:dyDescent="0.3">
      <c r="A33" s="117">
        <v>28</v>
      </c>
      <c r="B33" s="123" t="s">
        <v>137</v>
      </c>
      <c r="C33" s="117">
        <v>2001</v>
      </c>
      <c r="D33" s="128" t="s">
        <v>10</v>
      </c>
      <c r="E33" s="129"/>
      <c r="F33" s="126"/>
      <c r="G33" s="129">
        <v>16</v>
      </c>
      <c r="H33" s="126">
        <f>(VLOOKUP(G33,$AA$4:$AC$23,MATCH($G$4,$AA$3:$AC$3,0),0)-(VLOOKUP($G$3,$AA$4:$AC$23,MATCH($G$4,$AA$3:$AC$3,0),0)))</f>
        <v>2</v>
      </c>
      <c r="I33" s="129">
        <v>13</v>
      </c>
      <c r="J33" s="126">
        <f>(VLOOKUP(I33,$AA$4:$AC$23,MATCH($I$4,$AA$3:$AC$3,0),0))</f>
        <v>4</v>
      </c>
      <c r="K33" s="129">
        <v>20</v>
      </c>
      <c r="L33" s="126">
        <f>(VLOOKUP(K33,$AA$4:$AC$23,MATCH($K$4,$AA$3:$AC$3,0),0))</f>
        <v>0.5</v>
      </c>
      <c r="M33" s="129">
        <v>12</v>
      </c>
      <c r="N33" s="126">
        <f>(VLOOKUP(M33,$AA$4:$AC$23,MATCH($M$4,$AA$3:$AC$3,0),0)-(VLOOKUP($M$3,$AA$4:$AC$23,MATCH($M$4,$AA$3:$AC$3,0),0)))</f>
        <v>0.5</v>
      </c>
      <c r="O33" s="129"/>
      <c r="P33" s="126">
        <v>0</v>
      </c>
      <c r="Q33" s="129"/>
      <c r="R33" s="126"/>
      <c r="S33" s="129"/>
      <c r="T33" s="126">
        <v>0</v>
      </c>
      <c r="U33" s="129">
        <v>33</v>
      </c>
      <c r="V33" s="126"/>
      <c r="W33" s="127">
        <f>SUM(LARGE((H33,F33,J33,L33,N33,P33,R33,T33,V33),{1;2;3}))</f>
        <v>6.5</v>
      </c>
      <c r="X33" s="123" t="s">
        <v>137</v>
      </c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Q33" s="98"/>
      <c r="AR33" s="98"/>
      <c r="AS33" s="98"/>
      <c r="AT33" s="98"/>
      <c r="AU33" s="98"/>
      <c r="AV33" s="98"/>
    </row>
    <row r="34" spans="1:48" x14ac:dyDescent="0.3">
      <c r="A34" s="117">
        <v>29</v>
      </c>
      <c r="B34" s="130" t="s">
        <v>188</v>
      </c>
      <c r="C34" s="131">
        <v>2003</v>
      </c>
      <c r="D34" s="132" t="s">
        <v>96</v>
      </c>
      <c r="E34" s="129">
        <v>32</v>
      </c>
      <c r="F34" s="126"/>
      <c r="G34" s="129">
        <v>14</v>
      </c>
      <c r="H34" s="126">
        <f>(VLOOKUP(G34,$AA$4:$AC$23,MATCH($G$4,$AA$3:$AC$3,0),0)-(VLOOKUP($G$3,$AA$4:$AC$23,MATCH($G$4,$AA$3:$AC$3,0),0)))</f>
        <v>3</v>
      </c>
      <c r="I34" s="129"/>
      <c r="J34" s="126"/>
      <c r="K34" s="129">
        <v>14</v>
      </c>
      <c r="L34" s="126">
        <f>(VLOOKUP(K34,$AA$4:$AC$23,MATCH($K$4,$AA$3:$AC$3,0),0))</f>
        <v>3.5</v>
      </c>
      <c r="M34" s="129"/>
      <c r="N34" s="126"/>
      <c r="O34" s="129"/>
      <c r="P34" s="126">
        <v>0</v>
      </c>
      <c r="Q34" s="129"/>
      <c r="R34" s="126"/>
      <c r="S34" s="129"/>
      <c r="T34" s="126">
        <v>0</v>
      </c>
      <c r="U34" s="129"/>
      <c r="V34" s="126"/>
      <c r="W34" s="127">
        <f>SUM(LARGE((H34,F34,J34,L34,N34,P34,R34,T34,V34),{1;2;3}))</f>
        <v>6.5</v>
      </c>
      <c r="X34" s="130" t="s">
        <v>188</v>
      </c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Q34" s="98"/>
      <c r="AR34" s="98"/>
      <c r="AS34" s="98"/>
      <c r="AT34" s="98"/>
      <c r="AU34" s="98"/>
      <c r="AV34" s="98"/>
    </row>
    <row r="35" spans="1:48" x14ac:dyDescent="0.3">
      <c r="A35" s="117">
        <v>30</v>
      </c>
      <c r="B35" s="130" t="s">
        <v>187</v>
      </c>
      <c r="C35" s="131">
        <v>2001</v>
      </c>
      <c r="D35" s="132" t="s">
        <v>142</v>
      </c>
      <c r="E35" s="129">
        <v>43</v>
      </c>
      <c r="F35" s="126"/>
      <c r="G35" s="129">
        <v>11</v>
      </c>
      <c r="H35" s="126">
        <f>(VLOOKUP(G35,$AA$4:$AC$23,MATCH($G$4,$AA$3:$AC$3,0),0)-(VLOOKUP($G$3,$AA$4:$AC$23,MATCH($G$4,$AA$3:$AC$3,0),0)))</f>
        <v>4.5</v>
      </c>
      <c r="I35" s="129">
        <v>20</v>
      </c>
      <c r="J35" s="126">
        <f>(VLOOKUP(I35,$AA$4:$AC$23,MATCH($I$4,$AA$3:$AC$3,0),0))</f>
        <v>0.5</v>
      </c>
      <c r="K35" s="129">
        <v>25</v>
      </c>
      <c r="L35" s="126"/>
      <c r="M35" s="129">
        <v>11</v>
      </c>
      <c r="N35" s="126">
        <f>(VLOOKUP(M35,$AA$4:$AC$23,MATCH($M$4,$AA$3:$AC$3,0),0)-(VLOOKUP($M$3,$AA$4:$AC$23,MATCH($M$4,$AA$3:$AC$3,0),0)))</f>
        <v>1</v>
      </c>
      <c r="O35" s="129"/>
      <c r="P35" s="126">
        <v>0</v>
      </c>
      <c r="Q35" s="129"/>
      <c r="R35" s="126"/>
      <c r="S35" s="129"/>
      <c r="T35" s="126">
        <v>0</v>
      </c>
      <c r="U35" s="129"/>
      <c r="V35" s="126"/>
      <c r="W35" s="127">
        <f>SUM(LARGE((H35,F35,J35,L35,N35,P35,R35,T35,V35),{1;2;3}))</f>
        <v>6</v>
      </c>
      <c r="X35" s="130" t="s">
        <v>187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Q35" s="98"/>
      <c r="AR35" s="98"/>
      <c r="AS35" s="98"/>
      <c r="AT35" s="98"/>
      <c r="AU35" s="98"/>
      <c r="AV35" s="98"/>
    </row>
    <row r="36" spans="1:48" x14ac:dyDescent="0.3">
      <c r="A36" s="117">
        <v>31</v>
      </c>
      <c r="B36" s="123" t="s">
        <v>129</v>
      </c>
      <c r="C36" s="117">
        <v>2002</v>
      </c>
      <c r="D36" s="128" t="s">
        <v>10</v>
      </c>
      <c r="E36" s="129"/>
      <c r="F36" s="126"/>
      <c r="G36" s="129"/>
      <c r="H36" s="126"/>
      <c r="I36" s="129">
        <v>14</v>
      </c>
      <c r="J36" s="126">
        <f>(VLOOKUP(I36,$AA$4:$AC$23,MATCH($I$4,$AA$3:$AC$3,0),0))</f>
        <v>3.5</v>
      </c>
      <c r="K36" s="129">
        <v>17</v>
      </c>
      <c r="L36" s="126">
        <f>(VLOOKUP(K36,$AA$4:$AC$23,MATCH($K$4,$AA$3:$AC$3,0),0))</f>
        <v>2</v>
      </c>
      <c r="M36" s="129">
        <v>9</v>
      </c>
      <c r="N36" s="126">
        <v>0</v>
      </c>
      <c r="O36" s="129"/>
      <c r="P36" s="126">
        <v>0</v>
      </c>
      <c r="Q36" s="129"/>
      <c r="R36" s="126"/>
      <c r="S36" s="129"/>
      <c r="T36" s="126"/>
      <c r="U36" s="129">
        <v>25</v>
      </c>
      <c r="V36" s="126"/>
      <c r="W36" s="127">
        <f>SUM(LARGE((H36,F36,J36,L36,N36,P36,R36,T36,V36),{1;2;3}))</f>
        <v>5.5</v>
      </c>
      <c r="X36" s="123" t="s">
        <v>129</v>
      </c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Q36" s="98"/>
      <c r="AR36" s="98"/>
      <c r="AS36" s="98"/>
      <c r="AT36" s="98"/>
      <c r="AU36" s="98"/>
      <c r="AV36" s="98"/>
    </row>
    <row r="37" spans="1:48" x14ac:dyDescent="0.3">
      <c r="A37" s="117">
        <v>32</v>
      </c>
      <c r="B37" s="130" t="s">
        <v>258</v>
      </c>
      <c r="C37" s="131">
        <v>2002</v>
      </c>
      <c r="D37" s="132" t="s">
        <v>189</v>
      </c>
      <c r="E37" s="129">
        <v>25</v>
      </c>
      <c r="F37" s="126"/>
      <c r="G37" s="129">
        <v>18</v>
      </c>
      <c r="H37" s="126">
        <f>(VLOOKUP(G37,$AA$4:$AC$23,MATCH($G$4,$AA$3:$AC$3,0),0)-(VLOOKUP($G$3,$AA$4:$AC$23,MATCH($G$4,$AA$3:$AC$3,0),0)))</f>
        <v>1</v>
      </c>
      <c r="I37" s="129"/>
      <c r="J37" s="126"/>
      <c r="K37" s="129">
        <v>12</v>
      </c>
      <c r="L37" s="126">
        <f>(VLOOKUP(K37,$AA$4:$AC$23,MATCH($K$4,$AA$3:$AC$3,0),0))</f>
        <v>4.5</v>
      </c>
      <c r="M37" s="129"/>
      <c r="N37" s="126"/>
      <c r="O37" s="129"/>
      <c r="P37" s="126">
        <v>0</v>
      </c>
      <c r="Q37" s="129"/>
      <c r="R37" s="126"/>
      <c r="S37" s="129"/>
      <c r="T37" s="126">
        <v>0</v>
      </c>
      <c r="U37" s="129"/>
      <c r="V37" s="126"/>
      <c r="W37" s="127">
        <f>SUM(LARGE((H37,F37,J37,L37,N37,P37,R37,T37,V37),{1;2;3}))</f>
        <v>5.5</v>
      </c>
      <c r="X37" s="130" t="s">
        <v>258</v>
      </c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Q37" s="98"/>
      <c r="AR37" s="98"/>
      <c r="AS37" s="98"/>
      <c r="AT37" s="98"/>
      <c r="AU37" s="98"/>
      <c r="AV37" s="98"/>
    </row>
    <row r="38" spans="1:48" x14ac:dyDescent="0.3">
      <c r="A38" s="117">
        <v>33</v>
      </c>
      <c r="B38" s="123" t="s">
        <v>116</v>
      </c>
      <c r="C38" s="117">
        <v>2003</v>
      </c>
      <c r="D38" s="128" t="s">
        <v>117</v>
      </c>
      <c r="E38" s="129"/>
      <c r="F38" s="126"/>
      <c r="G38" s="129"/>
      <c r="H38" s="126"/>
      <c r="I38" s="129"/>
      <c r="J38" s="126"/>
      <c r="K38" s="129"/>
      <c r="L38" s="126"/>
      <c r="M38" s="129"/>
      <c r="N38" s="126"/>
      <c r="O38" s="129"/>
      <c r="P38" s="126">
        <v>0</v>
      </c>
      <c r="Q38" s="129"/>
      <c r="R38" s="126"/>
      <c r="S38" s="129"/>
      <c r="T38" s="126">
        <v>0</v>
      </c>
      <c r="U38" s="129">
        <v>13</v>
      </c>
      <c r="V38" s="126">
        <f>(VLOOKUP(U38,$AA$4:$AC$23,MATCH($U$4,$AA$3:$AC$3,0),0))</f>
        <v>4</v>
      </c>
      <c r="W38" s="127">
        <f>SUM(LARGE((H38,F38,J38,L38,N38,P38,R38,T38,V38),{1;2;3}))</f>
        <v>4</v>
      </c>
      <c r="X38" s="123" t="s">
        <v>116</v>
      </c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Q38" s="98"/>
      <c r="AR38" s="98"/>
      <c r="AS38" s="98"/>
      <c r="AT38" s="98"/>
      <c r="AU38" s="98"/>
      <c r="AV38" s="98"/>
    </row>
    <row r="39" spans="1:48" x14ac:dyDescent="0.3">
      <c r="A39" s="117">
        <v>34</v>
      </c>
      <c r="B39" s="123" t="s">
        <v>128</v>
      </c>
      <c r="C39" s="117">
        <v>2005</v>
      </c>
      <c r="D39" s="128" t="s">
        <v>11</v>
      </c>
      <c r="E39" s="129">
        <v>18</v>
      </c>
      <c r="F39" s="126">
        <f>(VLOOKUP(E39,$AA$4:$AC$23,MATCH($E$4,$AA$3:$AC$3,0),0))</f>
        <v>3</v>
      </c>
      <c r="G39" s="129"/>
      <c r="H39" s="126"/>
      <c r="I39" s="129"/>
      <c r="J39" s="126"/>
      <c r="K39" s="129"/>
      <c r="L39" s="126"/>
      <c r="M39" s="129"/>
      <c r="N39" s="126"/>
      <c r="O39" s="129"/>
      <c r="P39" s="126">
        <v>0</v>
      </c>
      <c r="Q39" s="129"/>
      <c r="R39" s="126"/>
      <c r="S39" s="129"/>
      <c r="T39" s="126">
        <v>0</v>
      </c>
      <c r="U39" s="129">
        <v>24</v>
      </c>
      <c r="V39" s="126"/>
      <c r="W39" s="127">
        <f>SUM(LARGE((H39,F39,J39,L39,N39,P39,R39,T39,V39),{1;2;3}))</f>
        <v>3</v>
      </c>
      <c r="X39" s="123" t="s">
        <v>128</v>
      </c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Q39" s="98"/>
      <c r="AR39" s="98"/>
      <c r="AS39" s="98"/>
      <c r="AT39" s="98"/>
      <c r="AU39" s="98"/>
      <c r="AV39" s="98"/>
    </row>
    <row r="40" spans="1:48" x14ac:dyDescent="0.3">
      <c r="A40" s="117">
        <v>35</v>
      </c>
      <c r="B40" s="123" t="s">
        <v>131</v>
      </c>
      <c r="C40" s="117">
        <v>2001</v>
      </c>
      <c r="D40" s="128" t="s">
        <v>10</v>
      </c>
      <c r="E40" s="129"/>
      <c r="F40" s="126"/>
      <c r="G40" s="129"/>
      <c r="H40" s="126"/>
      <c r="I40" s="129">
        <v>15</v>
      </c>
      <c r="J40" s="126">
        <f>(VLOOKUP(I40,$AA$4:$AC$23,MATCH($I$4,$AA$3:$AC$3,0),0))</f>
        <v>3</v>
      </c>
      <c r="K40" s="129">
        <v>28</v>
      </c>
      <c r="L40" s="126"/>
      <c r="M40" s="129"/>
      <c r="N40" s="126">
        <v>0</v>
      </c>
      <c r="O40" s="129"/>
      <c r="P40" s="126">
        <v>0</v>
      </c>
      <c r="Q40" s="129"/>
      <c r="R40" s="126"/>
      <c r="S40" s="129"/>
      <c r="T40" s="126">
        <v>0</v>
      </c>
      <c r="U40" s="129">
        <v>27</v>
      </c>
      <c r="V40" s="126"/>
      <c r="W40" s="127">
        <f>SUM(LARGE((H40,F40,J40,L40,N40,P40,R40,T40,V40),{1;2;3}))</f>
        <v>3</v>
      </c>
      <c r="X40" s="123" t="s">
        <v>131</v>
      </c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Q40" s="98"/>
      <c r="AR40" s="98"/>
      <c r="AS40" s="98"/>
      <c r="AT40" s="98"/>
      <c r="AU40" s="98"/>
      <c r="AV40" s="98"/>
    </row>
    <row r="41" spans="1:48" x14ac:dyDescent="0.3">
      <c r="A41" s="117">
        <v>36</v>
      </c>
      <c r="B41" s="130" t="s">
        <v>226</v>
      </c>
      <c r="C41" s="131">
        <v>2003</v>
      </c>
      <c r="D41" s="132" t="s">
        <v>10</v>
      </c>
      <c r="E41" s="129">
        <v>37</v>
      </c>
      <c r="F41" s="126"/>
      <c r="G41" s="129"/>
      <c r="H41" s="126"/>
      <c r="I41" s="129">
        <v>19</v>
      </c>
      <c r="J41" s="126">
        <f>(VLOOKUP(I41,$AA$4:$AC$23,MATCH($I$4,$AA$3:$AC$3,0),0))</f>
        <v>1</v>
      </c>
      <c r="K41" s="129">
        <v>22</v>
      </c>
      <c r="L41" s="126"/>
      <c r="M41" s="129">
        <v>9</v>
      </c>
      <c r="N41" s="126">
        <f>(VLOOKUP(M41,$AA$4:$AC$23,MATCH($M$4,$AA$3:$AC$3,0),0)-(VLOOKUP($M$3,$AA$4:$AC$23,MATCH($M$4,$AA$3:$AC$3,0),0)))</f>
        <v>2</v>
      </c>
      <c r="O41" s="129"/>
      <c r="P41" s="126">
        <v>0</v>
      </c>
      <c r="Q41" s="129"/>
      <c r="R41" s="126"/>
      <c r="S41" s="129"/>
      <c r="T41" s="126">
        <v>0</v>
      </c>
      <c r="U41" s="129"/>
      <c r="V41" s="126"/>
      <c r="W41" s="127">
        <f>SUM(LARGE((H41,F41,J41,L41,N41,P41,R41,T41,V41),{1;2;3}))</f>
        <v>3</v>
      </c>
      <c r="X41" s="130" t="s">
        <v>226</v>
      </c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Q41" s="98"/>
      <c r="AR41" s="98"/>
      <c r="AS41" s="98"/>
      <c r="AT41" s="98"/>
      <c r="AU41" s="98"/>
      <c r="AV41" s="98"/>
    </row>
    <row r="42" spans="1:48" x14ac:dyDescent="0.3">
      <c r="A42" s="117">
        <v>37</v>
      </c>
      <c r="B42" s="123" t="s">
        <v>145</v>
      </c>
      <c r="C42" s="117">
        <v>2001</v>
      </c>
      <c r="D42" s="128" t="s">
        <v>142</v>
      </c>
      <c r="E42" s="129">
        <v>43</v>
      </c>
      <c r="F42" s="126"/>
      <c r="G42" s="129">
        <v>15</v>
      </c>
      <c r="H42" s="126">
        <f>(VLOOKUP(G42,$AA$4:$AC$23,MATCH($G$4,$AA$3:$AC$3,0),0)-(VLOOKUP($G$3,$AA$4:$AC$23,MATCH($G$4,$AA$3:$AC$3,0),0)))</f>
        <v>2.5</v>
      </c>
      <c r="I42" s="129"/>
      <c r="J42" s="126"/>
      <c r="K42" s="129"/>
      <c r="L42" s="126"/>
      <c r="M42" s="129"/>
      <c r="N42" s="126">
        <v>0</v>
      </c>
      <c r="O42" s="129"/>
      <c r="P42" s="126">
        <v>0</v>
      </c>
      <c r="Q42" s="129"/>
      <c r="R42" s="126"/>
      <c r="S42" s="129"/>
      <c r="T42" s="126">
        <v>0</v>
      </c>
      <c r="U42" s="129">
        <v>41</v>
      </c>
      <c r="V42" s="126"/>
      <c r="W42" s="127">
        <f>SUM(LARGE((H42,F42,J42,L42,N42,P42,R42,T42,V42),{1;2;3}))</f>
        <v>2.5</v>
      </c>
      <c r="X42" s="123" t="s">
        <v>145</v>
      </c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Q42" s="98"/>
      <c r="AR42" s="98"/>
      <c r="AS42" s="98"/>
      <c r="AT42" s="98"/>
      <c r="AU42" s="98"/>
      <c r="AV42" s="98"/>
    </row>
    <row r="43" spans="1:48" x14ac:dyDescent="0.3">
      <c r="A43" s="117">
        <v>38</v>
      </c>
      <c r="B43" s="123" t="s">
        <v>135</v>
      </c>
      <c r="C43" s="117">
        <v>2003</v>
      </c>
      <c r="D43" s="128" t="s">
        <v>10</v>
      </c>
      <c r="E43" s="129">
        <v>31</v>
      </c>
      <c r="F43" s="126"/>
      <c r="G43" s="129"/>
      <c r="H43" s="126"/>
      <c r="I43" s="129"/>
      <c r="J43" s="126"/>
      <c r="K43" s="129"/>
      <c r="L43" s="126"/>
      <c r="M43" s="129">
        <v>10</v>
      </c>
      <c r="N43" s="126">
        <f>(VLOOKUP(M43,$AA$4:$AC$23,MATCH($M$4,$AA$3:$AC$3,0),0)-(VLOOKUP($M$3,$AA$4:$AC$23,MATCH($M$4,$AA$3:$AC$3,0),0)))</f>
        <v>1.5</v>
      </c>
      <c r="O43" s="129"/>
      <c r="P43" s="126">
        <v>0</v>
      </c>
      <c r="Q43" s="129"/>
      <c r="R43" s="126"/>
      <c r="S43" s="129"/>
      <c r="T43" s="126">
        <v>0</v>
      </c>
      <c r="U43" s="129">
        <v>31</v>
      </c>
      <c r="V43" s="126"/>
      <c r="W43" s="127">
        <f>SUM(LARGE((H43,F43,J43,L43,N43,P43,R43,T43,V43),{1;2;3}))</f>
        <v>1.5</v>
      </c>
      <c r="X43" s="123" t="s">
        <v>135</v>
      </c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Q43" s="98"/>
      <c r="AR43" s="98"/>
      <c r="AS43" s="98"/>
      <c r="AT43" s="98"/>
      <c r="AU43" s="98"/>
      <c r="AV43" s="98"/>
    </row>
    <row r="44" spans="1:48" x14ac:dyDescent="0.3">
      <c r="A44" s="117">
        <v>39</v>
      </c>
      <c r="B44" s="123" t="s">
        <v>224</v>
      </c>
      <c r="C44" s="117">
        <v>2001</v>
      </c>
      <c r="D44" s="128" t="s">
        <v>225</v>
      </c>
      <c r="E44" s="129"/>
      <c r="F44" s="126"/>
      <c r="G44" s="129"/>
      <c r="H44" s="126"/>
      <c r="I44" s="129">
        <v>18</v>
      </c>
      <c r="J44" s="126">
        <f>(VLOOKUP(I44,$AA$4:$AC$23,MATCH($I$4,$AA$3:$AC$3,0),0))</f>
        <v>1.5</v>
      </c>
      <c r="K44" s="129">
        <v>24</v>
      </c>
      <c r="L44" s="126"/>
      <c r="M44" s="129"/>
      <c r="N44" s="126"/>
      <c r="O44" s="129"/>
      <c r="P44" s="126">
        <v>0</v>
      </c>
      <c r="Q44" s="129"/>
      <c r="R44" s="126"/>
      <c r="S44" s="129"/>
      <c r="T44" s="126">
        <v>0</v>
      </c>
      <c r="U44" s="129"/>
      <c r="V44" s="126"/>
      <c r="W44" s="127">
        <f>SUM(LARGE((H44,F44,J44,L44,N44,P44,R44,T44,V44),{1;2;3}))</f>
        <v>1.5</v>
      </c>
      <c r="X44" s="123" t="s">
        <v>224</v>
      </c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Q44" s="98"/>
      <c r="AR44" s="98"/>
      <c r="AS44" s="98"/>
      <c r="AT44" s="98"/>
      <c r="AU44" s="98"/>
      <c r="AV44" s="98"/>
    </row>
    <row r="45" spans="1:48" x14ac:dyDescent="0.3">
      <c r="A45" s="117">
        <v>40</v>
      </c>
      <c r="B45" s="123" t="s">
        <v>240</v>
      </c>
      <c r="C45" s="117">
        <v>2004</v>
      </c>
      <c r="D45" s="128" t="s">
        <v>96</v>
      </c>
      <c r="E45" s="129">
        <v>22</v>
      </c>
      <c r="F45" s="126"/>
      <c r="G45" s="129"/>
      <c r="H45" s="126"/>
      <c r="I45" s="129"/>
      <c r="J45" s="126"/>
      <c r="K45" s="129">
        <v>18</v>
      </c>
      <c r="L45" s="126">
        <f>(VLOOKUP(K45,$AA$4:$AC$23,MATCH($K$4,$AA$3:$AC$3,0),0))</f>
        <v>1.5</v>
      </c>
      <c r="M45" s="129"/>
      <c r="N45" s="126">
        <v>0</v>
      </c>
      <c r="O45" s="129"/>
      <c r="P45" s="126">
        <v>0</v>
      </c>
      <c r="Q45" s="129"/>
      <c r="R45" s="126"/>
      <c r="S45" s="129"/>
      <c r="T45" s="126">
        <v>0</v>
      </c>
      <c r="U45" s="129"/>
      <c r="V45" s="126"/>
      <c r="W45" s="127">
        <f>SUM(LARGE((H45,F45,J45,L45,N45,P45,R45,T45,V45),{1;2;3}))</f>
        <v>1.5</v>
      </c>
      <c r="X45" s="123" t="s">
        <v>240</v>
      </c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Q45" s="98"/>
      <c r="AR45" s="98"/>
      <c r="AS45" s="98"/>
      <c r="AT45" s="98"/>
      <c r="AU45" s="98"/>
      <c r="AV45" s="98"/>
    </row>
    <row r="46" spans="1:48" x14ac:dyDescent="0.3">
      <c r="A46" s="117">
        <v>41</v>
      </c>
      <c r="B46" s="123" t="s">
        <v>249</v>
      </c>
      <c r="C46" s="117">
        <v>2005</v>
      </c>
      <c r="D46" s="128" t="s">
        <v>96</v>
      </c>
      <c r="E46" s="129">
        <v>36</v>
      </c>
      <c r="F46" s="126"/>
      <c r="G46" s="129"/>
      <c r="H46" s="126"/>
      <c r="I46" s="129"/>
      <c r="J46" s="126"/>
      <c r="K46" s="129">
        <v>19</v>
      </c>
      <c r="L46" s="126">
        <f>(VLOOKUP(K46,$AA$4:$AC$23,MATCH($K$4,$AA$3:$AC$3,0),0))</f>
        <v>1</v>
      </c>
      <c r="M46" s="129"/>
      <c r="N46" s="126"/>
      <c r="O46" s="129"/>
      <c r="P46" s="126">
        <v>0</v>
      </c>
      <c r="Q46" s="129"/>
      <c r="R46" s="126"/>
      <c r="S46" s="129"/>
      <c r="T46" s="126">
        <v>0</v>
      </c>
      <c r="U46" s="129">
        <v>37</v>
      </c>
      <c r="V46" s="126"/>
      <c r="W46" s="127">
        <f>SUM(LARGE((H46,F46,J46,L46,N46,P46,R46,T46,V46),{1;2;3}))</f>
        <v>1</v>
      </c>
      <c r="X46" s="123" t="s">
        <v>249</v>
      </c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Q46" s="98"/>
      <c r="AR46" s="98"/>
      <c r="AS46" s="98"/>
      <c r="AT46" s="98"/>
      <c r="AU46" s="98"/>
      <c r="AV46" s="98"/>
    </row>
    <row r="47" spans="1:48" x14ac:dyDescent="0.3">
      <c r="A47" s="117">
        <v>42</v>
      </c>
      <c r="B47" s="123" t="s">
        <v>190</v>
      </c>
      <c r="C47" s="117">
        <v>2002</v>
      </c>
      <c r="D47" s="128" t="s">
        <v>105</v>
      </c>
      <c r="E47" s="129"/>
      <c r="F47" s="126"/>
      <c r="G47" s="129">
        <v>19</v>
      </c>
      <c r="H47" s="126">
        <f>(VLOOKUP(G47,$AA$4:$AC$23,MATCH($G$4,$AA$3:$AC$3,0),0)-(VLOOKUP($G$3,$AA$4:$AC$23,MATCH($G$4,$AA$3:$AC$3,0),0)))</f>
        <v>0.5</v>
      </c>
      <c r="I47" s="129"/>
      <c r="J47" s="126"/>
      <c r="K47" s="129">
        <v>27</v>
      </c>
      <c r="L47" s="126"/>
      <c r="M47" s="129"/>
      <c r="N47" s="126"/>
      <c r="O47" s="129"/>
      <c r="P47" s="126">
        <v>0</v>
      </c>
      <c r="Q47" s="129"/>
      <c r="R47" s="126"/>
      <c r="S47" s="129"/>
      <c r="T47" s="126">
        <v>0</v>
      </c>
      <c r="U47" s="129">
        <v>42</v>
      </c>
      <c r="V47" s="126"/>
      <c r="W47" s="127">
        <f>SUM(LARGE((H47,F47,J47,L47,N47,P47,R47,T47,V47),{1;2;3}))</f>
        <v>0.5</v>
      </c>
      <c r="X47" s="123" t="s">
        <v>190</v>
      </c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Q47" s="98"/>
      <c r="AR47" s="98"/>
      <c r="AS47" s="98"/>
      <c r="AT47" s="98"/>
      <c r="AU47" s="98"/>
      <c r="AV47" s="98"/>
    </row>
    <row r="48" spans="1:48" x14ac:dyDescent="0.3">
      <c r="A48" s="117">
        <v>43</v>
      </c>
      <c r="B48" s="123" t="s">
        <v>127</v>
      </c>
      <c r="C48" s="117">
        <v>2005</v>
      </c>
      <c r="D48" s="128" t="s">
        <v>10</v>
      </c>
      <c r="E48" s="129">
        <v>21</v>
      </c>
      <c r="F48" s="126"/>
      <c r="G48" s="129"/>
      <c r="H48" s="126"/>
      <c r="I48" s="129"/>
      <c r="J48" s="126"/>
      <c r="K48" s="129"/>
      <c r="L48" s="126"/>
      <c r="M48" s="129"/>
      <c r="N48" s="126">
        <v>0</v>
      </c>
      <c r="O48" s="129"/>
      <c r="P48" s="126">
        <v>0</v>
      </c>
      <c r="Q48" s="129"/>
      <c r="R48" s="126"/>
      <c r="S48" s="129"/>
      <c r="T48" s="126">
        <v>0</v>
      </c>
      <c r="U48" s="129">
        <v>23</v>
      </c>
      <c r="V48" s="126"/>
      <c r="W48" s="127">
        <f>SUM(LARGE((H48,F48,J48,L48,N48,P48,R48,T48,V48),{1;2;3}))</f>
        <v>0</v>
      </c>
      <c r="X48" s="123" t="s">
        <v>127</v>
      </c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Q48" s="98"/>
      <c r="AR48" s="98"/>
      <c r="AS48" s="98"/>
      <c r="AT48" s="98"/>
      <c r="AU48" s="98"/>
      <c r="AV48" s="98"/>
    </row>
    <row r="49" spans="1:48" x14ac:dyDescent="0.3">
      <c r="A49" s="117">
        <v>44</v>
      </c>
      <c r="B49" s="123" t="s">
        <v>132</v>
      </c>
      <c r="C49" s="117">
        <v>2003</v>
      </c>
      <c r="D49" s="128" t="s">
        <v>11</v>
      </c>
      <c r="E49" s="129"/>
      <c r="F49" s="126"/>
      <c r="G49" s="129"/>
      <c r="H49" s="126"/>
      <c r="I49" s="129"/>
      <c r="J49" s="126"/>
      <c r="K49" s="129"/>
      <c r="L49" s="126"/>
      <c r="M49" s="129"/>
      <c r="N49" s="126">
        <v>0</v>
      </c>
      <c r="O49" s="129"/>
      <c r="P49" s="126">
        <v>0</v>
      </c>
      <c r="Q49" s="129"/>
      <c r="R49" s="126"/>
      <c r="S49" s="129"/>
      <c r="T49" s="126">
        <v>0</v>
      </c>
      <c r="U49" s="129">
        <v>28</v>
      </c>
      <c r="V49" s="126"/>
      <c r="W49" s="127">
        <f>SUM(LARGE((H49,F49,J49,L49,N49,P49,R49,T49,V49),{1;2;3}))</f>
        <v>0</v>
      </c>
      <c r="X49" s="123" t="s">
        <v>132</v>
      </c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Q49" s="98"/>
      <c r="AR49" s="98"/>
      <c r="AS49" s="98"/>
      <c r="AT49" s="98"/>
      <c r="AU49" s="98"/>
      <c r="AV49" s="98"/>
    </row>
    <row r="50" spans="1:48" x14ac:dyDescent="0.3">
      <c r="A50" s="117">
        <v>45</v>
      </c>
      <c r="B50" s="123" t="s">
        <v>133</v>
      </c>
      <c r="C50" s="117">
        <v>2003</v>
      </c>
      <c r="D50" s="133" t="s">
        <v>10</v>
      </c>
      <c r="E50" s="134">
        <v>40</v>
      </c>
      <c r="F50" s="126"/>
      <c r="G50" s="129"/>
      <c r="H50" s="126"/>
      <c r="I50" s="129"/>
      <c r="J50" s="126"/>
      <c r="K50" s="129"/>
      <c r="L50" s="126"/>
      <c r="M50" s="129"/>
      <c r="N50" s="126">
        <v>0</v>
      </c>
      <c r="O50" s="129"/>
      <c r="P50" s="126">
        <v>0</v>
      </c>
      <c r="Q50" s="129"/>
      <c r="R50" s="126"/>
      <c r="S50" s="129"/>
      <c r="T50" s="126">
        <v>0</v>
      </c>
      <c r="U50" s="129">
        <v>29</v>
      </c>
      <c r="V50" s="126"/>
      <c r="W50" s="127">
        <f>SUM(LARGE((H50,F50,J50,L50,N50,P50,R50,T50,V50),{1;2;3}))</f>
        <v>0</v>
      </c>
      <c r="X50" s="123" t="s">
        <v>133</v>
      </c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Q50" s="98"/>
      <c r="AR50" s="98"/>
      <c r="AS50" s="98"/>
      <c r="AT50" s="98"/>
      <c r="AU50" s="98"/>
      <c r="AV50" s="98"/>
    </row>
    <row r="51" spans="1:48" x14ac:dyDescent="0.3">
      <c r="A51" s="117">
        <v>46</v>
      </c>
      <c r="B51" s="123" t="s">
        <v>136</v>
      </c>
      <c r="C51" s="117">
        <v>2003</v>
      </c>
      <c r="D51" s="133" t="s">
        <v>87</v>
      </c>
      <c r="E51" s="134">
        <v>26</v>
      </c>
      <c r="F51" s="126"/>
      <c r="G51" s="129"/>
      <c r="H51" s="126"/>
      <c r="I51" s="129"/>
      <c r="J51" s="126"/>
      <c r="K51" s="129"/>
      <c r="L51" s="126"/>
      <c r="M51" s="129"/>
      <c r="N51" s="126">
        <v>0</v>
      </c>
      <c r="O51" s="129"/>
      <c r="P51" s="126">
        <v>0</v>
      </c>
      <c r="Q51" s="129"/>
      <c r="R51" s="126"/>
      <c r="S51" s="129"/>
      <c r="T51" s="126">
        <v>0</v>
      </c>
      <c r="U51" s="129">
        <v>32</v>
      </c>
      <c r="V51" s="126"/>
      <c r="W51" s="127">
        <f>SUM(LARGE((H51,F51,J51,L51,N51,P51,R51,T51,V51),{1;2;3}))</f>
        <v>0</v>
      </c>
      <c r="X51" s="123" t="s">
        <v>136</v>
      </c>
      <c r="AQ51" s="98"/>
      <c r="AR51" s="98"/>
      <c r="AS51" s="98"/>
      <c r="AT51" s="98"/>
      <c r="AU51" s="98"/>
      <c r="AV51" s="98"/>
    </row>
    <row r="52" spans="1:48" x14ac:dyDescent="0.3">
      <c r="A52" s="117">
        <v>47</v>
      </c>
      <c r="B52" s="123" t="s">
        <v>138</v>
      </c>
      <c r="C52" s="117">
        <v>2003</v>
      </c>
      <c r="D52" s="133" t="s">
        <v>87</v>
      </c>
      <c r="E52" s="134">
        <v>34</v>
      </c>
      <c r="F52" s="126"/>
      <c r="G52" s="129"/>
      <c r="H52" s="126"/>
      <c r="I52" s="129"/>
      <c r="J52" s="126"/>
      <c r="K52" s="129"/>
      <c r="L52" s="126"/>
      <c r="M52" s="129"/>
      <c r="N52" s="126">
        <v>0</v>
      </c>
      <c r="O52" s="129"/>
      <c r="P52" s="126">
        <v>0</v>
      </c>
      <c r="Q52" s="129"/>
      <c r="R52" s="126"/>
      <c r="S52" s="129"/>
      <c r="T52" s="126">
        <v>0</v>
      </c>
      <c r="U52" s="129">
        <v>34</v>
      </c>
      <c r="V52" s="126"/>
      <c r="W52" s="127">
        <f>SUM(LARGE((H52,F52,J52,L52,N52,P52,R52,T52,V52),{1;2;3}))</f>
        <v>0</v>
      </c>
      <c r="X52" s="123" t="s">
        <v>138</v>
      </c>
      <c r="AQ52" s="98"/>
      <c r="AR52" s="98"/>
      <c r="AS52" s="98"/>
      <c r="AT52" s="98"/>
      <c r="AU52" s="98"/>
      <c r="AV52" s="98"/>
    </row>
    <row r="53" spans="1:48" x14ac:dyDescent="0.3">
      <c r="A53" s="117">
        <v>48</v>
      </c>
      <c r="B53" s="123" t="s">
        <v>139</v>
      </c>
      <c r="C53" s="117">
        <v>2003</v>
      </c>
      <c r="D53" s="133" t="s">
        <v>10</v>
      </c>
      <c r="E53" s="134">
        <v>30</v>
      </c>
      <c r="F53" s="126"/>
      <c r="G53" s="129"/>
      <c r="H53" s="126"/>
      <c r="I53" s="129"/>
      <c r="J53" s="126"/>
      <c r="K53" s="129"/>
      <c r="L53" s="126"/>
      <c r="M53" s="129"/>
      <c r="N53" s="126">
        <v>0</v>
      </c>
      <c r="O53" s="129"/>
      <c r="P53" s="126">
        <v>0</v>
      </c>
      <c r="Q53" s="129"/>
      <c r="R53" s="126"/>
      <c r="S53" s="129"/>
      <c r="T53" s="126">
        <v>0</v>
      </c>
      <c r="U53" s="129">
        <v>35</v>
      </c>
      <c r="V53" s="126"/>
      <c r="W53" s="127">
        <f>SUM(LARGE((H53,F53,J53,L53,N53,P53,R53,T53,V53),{1;2;3}))</f>
        <v>0</v>
      </c>
      <c r="X53" s="123" t="s">
        <v>139</v>
      </c>
      <c r="Y53" s="92"/>
      <c r="Z53" s="92"/>
      <c r="AA53" s="92"/>
      <c r="AQ53" s="98"/>
      <c r="AR53" s="98"/>
      <c r="AS53" s="98"/>
      <c r="AT53" s="98"/>
      <c r="AU53" s="98"/>
      <c r="AV53" s="98"/>
    </row>
    <row r="54" spans="1:48" x14ac:dyDescent="0.3">
      <c r="A54" s="117">
        <v>49</v>
      </c>
      <c r="B54" s="123" t="s">
        <v>140</v>
      </c>
      <c r="C54" s="117">
        <v>2003</v>
      </c>
      <c r="D54" s="133" t="s">
        <v>10</v>
      </c>
      <c r="E54" s="134"/>
      <c r="F54" s="126"/>
      <c r="G54" s="129"/>
      <c r="H54" s="126"/>
      <c r="I54" s="129"/>
      <c r="J54" s="126"/>
      <c r="K54" s="129"/>
      <c r="L54" s="126"/>
      <c r="M54" s="129"/>
      <c r="N54" s="126">
        <v>0</v>
      </c>
      <c r="O54" s="129"/>
      <c r="P54" s="126">
        <v>0</v>
      </c>
      <c r="Q54" s="129"/>
      <c r="R54" s="126"/>
      <c r="S54" s="129"/>
      <c r="T54" s="126">
        <v>0</v>
      </c>
      <c r="U54" s="129">
        <v>36</v>
      </c>
      <c r="V54" s="126"/>
      <c r="W54" s="127">
        <f>SUM(LARGE((H54,F54,J54,L54,N54,P54,R54,T54,V54),{1;2;3}))</f>
        <v>0</v>
      </c>
      <c r="X54" s="123" t="s">
        <v>140</v>
      </c>
      <c r="AQ54" s="98"/>
      <c r="AR54" s="98"/>
      <c r="AS54" s="98"/>
      <c r="AT54" s="98"/>
      <c r="AU54" s="98"/>
      <c r="AV54" s="98"/>
    </row>
    <row r="55" spans="1:48" x14ac:dyDescent="0.3">
      <c r="A55" s="117">
        <v>50</v>
      </c>
      <c r="B55" s="123" t="s">
        <v>141</v>
      </c>
      <c r="C55" s="117">
        <v>2002</v>
      </c>
      <c r="D55" s="133" t="s">
        <v>142</v>
      </c>
      <c r="E55" s="134"/>
      <c r="F55" s="126"/>
      <c r="G55" s="129"/>
      <c r="H55" s="126"/>
      <c r="I55" s="129"/>
      <c r="J55" s="126"/>
      <c r="K55" s="129"/>
      <c r="L55" s="126"/>
      <c r="M55" s="129"/>
      <c r="N55" s="126">
        <v>0</v>
      </c>
      <c r="O55" s="129"/>
      <c r="P55" s="126">
        <v>0</v>
      </c>
      <c r="Q55" s="129"/>
      <c r="R55" s="126"/>
      <c r="S55" s="129"/>
      <c r="T55" s="126">
        <v>0</v>
      </c>
      <c r="U55" s="129">
        <v>38</v>
      </c>
      <c r="V55" s="126"/>
      <c r="W55" s="127">
        <f>SUM(LARGE((H55,F55,J55,L55,N55,P55,R55,T55,V55),{1;2;3}))</f>
        <v>0</v>
      </c>
      <c r="X55" s="123" t="s">
        <v>141</v>
      </c>
      <c r="AQ55" s="98"/>
      <c r="AR55" s="98"/>
      <c r="AS55" s="98"/>
      <c r="AT55" s="98"/>
      <c r="AU55" s="98"/>
      <c r="AV55" s="98"/>
    </row>
    <row r="56" spans="1:48" x14ac:dyDescent="0.3">
      <c r="A56" s="117">
        <v>51</v>
      </c>
      <c r="B56" s="123" t="s">
        <v>143</v>
      </c>
      <c r="C56" s="117">
        <v>2002</v>
      </c>
      <c r="D56" s="133" t="s">
        <v>43</v>
      </c>
      <c r="E56" s="134">
        <v>45</v>
      </c>
      <c r="F56" s="126"/>
      <c r="G56" s="129"/>
      <c r="H56" s="126"/>
      <c r="I56" s="129"/>
      <c r="J56" s="126"/>
      <c r="K56" s="129"/>
      <c r="L56" s="126"/>
      <c r="M56" s="129"/>
      <c r="N56" s="126">
        <v>0</v>
      </c>
      <c r="O56" s="129"/>
      <c r="P56" s="126">
        <v>0</v>
      </c>
      <c r="Q56" s="129"/>
      <c r="R56" s="126"/>
      <c r="S56" s="129"/>
      <c r="T56" s="126">
        <v>0</v>
      </c>
      <c r="U56" s="129">
        <v>39</v>
      </c>
      <c r="V56" s="126"/>
      <c r="W56" s="127">
        <f>SUM(LARGE((H56,F56,J56,L56,N56,P56,R56,T56,V56),{1;2;3}))</f>
        <v>0</v>
      </c>
      <c r="X56" s="123" t="s">
        <v>143</v>
      </c>
      <c r="AQ56" s="98"/>
      <c r="AR56" s="98"/>
      <c r="AS56" s="98"/>
      <c r="AT56" s="98"/>
      <c r="AU56" s="98"/>
      <c r="AV56" s="98"/>
    </row>
    <row r="57" spans="1:48" x14ac:dyDescent="0.3">
      <c r="A57" s="117">
        <v>52</v>
      </c>
      <c r="B57" s="123" t="s">
        <v>144</v>
      </c>
      <c r="C57" s="117">
        <v>2003</v>
      </c>
      <c r="D57" s="133" t="s">
        <v>142</v>
      </c>
      <c r="E57" s="134">
        <v>44</v>
      </c>
      <c r="F57" s="126"/>
      <c r="G57" s="129"/>
      <c r="H57" s="126"/>
      <c r="I57" s="129"/>
      <c r="J57" s="126"/>
      <c r="K57" s="129"/>
      <c r="L57" s="126"/>
      <c r="M57" s="129"/>
      <c r="N57" s="126">
        <v>0</v>
      </c>
      <c r="O57" s="129"/>
      <c r="P57" s="126">
        <v>0</v>
      </c>
      <c r="Q57" s="129"/>
      <c r="R57" s="126"/>
      <c r="S57" s="129"/>
      <c r="T57" s="126">
        <v>0</v>
      </c>
      <c r="U57" s="129">
        <v>40</v>
      </c>
      <c r="V57" s="126"/>
      <c r="W57" s="127">
        <f>SUM(LARGE((H57,F57,J57,L57,N57,P57,R57,T57,V57),{1;2;3}))</f>
        <v>0</v>
      </c>
      <c r="X57" s="123" t="s">
        <v>144</v>
      </c>
      <c r="AQ57" s="98"/>
      <c r="AR57" s="98"/>
      <c r="AS57" s="98"/>
      <c r="AT57" s="98"/>
      <c r="AU57" s="98"/>
      <c r="AV57" s="98"/>
    </row>
    <row r="58" spans="1:48" x14ac:dyDescent="0.3">
      <c r="A58" s="117">
        <v>53</v>
      </c>
      <c r="B58" s="130" t="s">
        <v>227</v>
      </c>
      <c r="C58" s="131">
        <v>2001</v>
      </c>
      <c r="D58" s="135" t="s">
        <v>10</v>
      </c>
      <c r="E58" s="134"/>
      <c r="F58" s="126"/>
      <c r="G58" s="129"/>
      <c r="H58" s="126"/>
      <c r="I58" s="129">
        <v>21</v>
      </c>
      <c r="J58" s="126"/>
      <c r="K58" s="129"/>
      <c r="L58" s="126"/>
      <c r="M58" s="129"/>
      <c r="N58" s="126">
        <v>0</v>
      </c>
      <c r="O58" s="129"/>
      <c r="P58" s="126">
        <v>0</v>
      </c>
      <c r="Q58" s="129"/>
      <c r="R58" s="126"/>
      <c r="S58" s="129"/>
      <c r="T58" s="126">
        <v>0</v>
      </c>
      <c r="U58" s="129"/>
      <c r="V58" s="126"/>
      <c r="W58" s="127">
        <f>SUM(LARGE((H58,F58,J58,L58,N58,P58,R58,T58,V58),{1;2;3}))</f>
        <v>0</v>
      </c>
      <c r="X58" s="130" t="s">
        <v>227</v>
      </c>
      <c r="AQ58" s="98"/>
      <c r="AR58" s="98"/>
      <c r="AS58" s="98"/>
      <c r="AT58" s="98"/>
      <c r="AU58" s="98"/>
      <c r="AV58" s="98"/>
    </row>
    <row r="59" spans="1:48" x14ac:dyDescent="0.3">
      <c r="A59" s="117">
        <v>54</v>
      </c>
      <c r="B59" s="130" t="s">
        <v>196</v>
      </c>
      <c r="C59" s="136"/>
      <c r="D59" s="135" t="s">
        <v>96</v>
      </c>
      <c r="E59" s="134">
        <v>38</v>
      </c>
      <c r="F59" s="126"/>
      <c r="G59" s="129"/>
      <c r="H59" s="126"/>
      <c r="I59" s="129"/>
      <c r="J59" s="126"/>
      <c r="K59" s="129">
        <v>23</v>
      </c>
      <c r="L59" s="126"/>
      <c r="M59" s="129"/>
      <c r="N59" s="126">
        <v>0</v>
      </c>
      <c r="O59" s="129"/>
      <c r="P59" s="126">
        <v>0</v>
      </c>
      <c r="Q59" s="129"/>
      <c r="R59" s="126"/>
      <c r="S59" s="129"/>
      <c r="T59" s="126">
        <v>0</v>
      </c>
      <c r="U59" s="129"/>
      <c r="V59" s="126"/>
      <c r="W59" s="127">
        <f>SUM(LARGE((H59,F59,J59,L59,N59,P59,R59,T59,V59),{1;2;3}))</f>
        <v>0</v>
      </c>
      <c r="X59" s="130" t="s">
        <v>196</v>
      </c>
      <c r="AQ59" s="98"/>
      <c r="AR59" s="98"/>
      <c r="AS59" s="98"/>
      <c r="AT59" s="98"/>
      <c r="AU59" s="98"/>
      <c r="AV59" s="98"/>
    </row>
    <row r="60" spans="1:48" x14ac:dyDescent="0.3">
      <c r="A60" s="117">
        <v>55</v>
      </c>
      <c r="B60" s="130" t="s">
        <v>228</v>
      </c>
      <c r="C60" s="131">
        <v>2003</v>
      </c>
      <c r="D60" s="135" t="s">
        <v>11</v>
      </c>
      <c r="E60" s="134">
        <v>33</v>
      </c>
      <c r="F60" s="126"/>
      <c r="G60" s="129"/>
      <c r="H60" s="126"/>
      <c r="I60" s="129"/>
      <c r="J60" s="126"/>
      <c r="K60" s="129"/>
      <c r="L60" s="126"/>
      <c r="M60" s="129"/>
      <c r="N60" s="126">
        <v>0</v>
      </c>
      <c r="O60" s="129"/>
      <c r="P60" s="126">
        <v>0</v>
      </c>
      <c r="Q60" s="129"/>
      <c r="R60" s="126"/>
      <c r="S60" s="129"/>
      <c r="T60" s="126">
        <v>0</v>
      </c>
      <c r="U60" s="129"/>
      <c r="V60" s="126"/>
      <c r="W60" s="127">
        <f>SUM(LARGE((H60,F60,J60,L60,N60,P60,R60,T60,V60),{1;2;3}))</f>
        <v>0</v>
      </c>
      <c r="X60" s="130" t="s">
        <v>228</v>
      </c>
      <c r="AQ60" s="98"/>
      <c r="AR60" s="98"/>
      <c r="AS60" s="98"/>
      <c r="AT60" s="98"/>
      <c r="AU60" s="98"/>
      <c r="AV60" s="98"/>
    </row>
    <row r="61" spans="1:48" x14ac:dyDescent="0.3">
      <c r="A61" s="117">
        <v>56</v>
      </c>
      <c r="B61" s="123" t="s">
        <v>195</v>
      </c>
      <c r="C61" s="117">
        <v>2004</v>
      </c>
      <c r="D61" s="133" t="s">
        <v>11</v>
      </c>
      <c r="E61" s="134">
        <v>35</v>
      </c>
      <c r="F61" s="126"/>
      <c r="G61" s="129"/>
      <c r="H61" s="126"/>
      <c r="I61" s="129"/>
      <c r="J61" s="126"/>
      <c r="K61" s="129"/>
      <c r="L61" s="126"/>
      <c r="M61" s="129"/>
      <c r="N61" s="126">
        <v>0</v>
      </c>
      <c r="O61" s="129"/>
      <c r="P61" s="126">
        <v>0</v>
      </c>
      <c r="Q61" s="129"/>
      <c r="R61" s="126"/>
      <c r="S61" s="129"/>
      <c r="T61" s="126">
        <v>0</v>
      </c>
      <c r="U61" s="129"/>
      <c r="V61" s="126"/>
      <c r="W61" s="127">
        <f>SUM(LARGE((H61,F61,J61,L61,N61,P61,R61,T61,V61),{1;2;3}))</f>
        <v>0</v>
      </c>
      <c r="X61" s="123" t="s">
        <v>195</v>
      </c>
      <c r="AO61" s="92"/>
      <c r="AP61" s="92"/>
      <c r="AQ61" s="98"/>
      <c r="AR61" s="98"/>
      <c r="AS61" s="98"/>
      <c r="AT61" s="98"/>
      <c r="AU61" s="98"/>
      <c r="AV61" s="98"/>
    </row>
    <row r="62" spans="1:48" x14ac:dyDescent="0.3">
      <c r="A62" s="117">
        <v>57</v>
      </c>
      <c r="B62" s="123" t="s">
        <v>259</v>
      </c>
      <c r="C62" s="117">
        <v>2005</v>
      </c>
      <c r="D62" s="133" t="s">
        <v>11</v>
      </c>
      <c r="E62" s="134">
        <v>39</v>
      </c>
      <c r="F62" s="126"/>
      <c r="G62" s="129"/>
      <c r="H62" s="126"/>
      <c r="I62" s="129"/>
      <c r="J62" s="126"/>
      <c r="K62" s="129"/>
      <c r="L62" s="126"/>
      <c r="M62" s="129"/>
      <c r="N62" s="126">
        <v>0</v>
      </c>
      <c r="O62" s="129"/>
      <c r="P62" s="126">
        <v>0</v>
      </c>
      <c r="Q62" s="129"/>
      <c r="R62" s="126"/>
      <c r="S62" s="129"/>
      <c r="T62" s="126">
        <v>0</v>
      </c>
      <c r="U62" s="129"/>
      <c r="V62" s="126"/>
      <c r="W62" s="127">
        <f>SUM(LARGE((H62,F62,J62,L62,N62,P62,R62,T62,V62),{1;2;3}))</f>
        <v>0</v>
      </c>
      <c r="X62" s="123" t="s">
        <v>259</v>
      </c>
      <c r="Y62" s="92"/>
      <c r="Z62" s="92"/>
      <c r="AA62" s="92"/>
      <c r="AB62" s="92"/>
      <c r="AC62" s="92"/>
      <c r="AD62" s="92"/>
      <c r="AE62" s="92"/>
      <c r="AN62" s="92"/>
      <c r="AO62" s="92"/>
      <c r="AP62" s="92"/>
      <c r="AQ62" s="98"/>
      <c r="AR62" s="98"/>
      <c r="AS62" s="98"/>
      <c r="AT62" s="98"/>
      <c r="AU62" s="98"/>
      <c r="AV62" s="98"/>
    </row>
    <row r="63" spans="1:48" ht="18" x14ac:dyDescent="0.3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8" spans="25:28" x14ac:dyDescent="0.3">
      <c r="Y68" s="138" t="s">
        <v>273</v>
      </c>
      <c r="Z68" s="138"/>
      <c r="AA68" s="138"/>
      <c r="AB68" s="138"/>
    </row>
    <row r="69" spans="25:28" x14ac:dyDescent="0.3">
      <c r="Y69" s="138"/>
      <c r="Z69" s="138"/>
      <c r="AA69" s="138"/>
      <c r="AB69" s="138"/>
    </row>
    <row r="70" spans="25:28" x14ac:dyDescent="0.3">
      <c r="Y70" s="138"/>
      <c r="Z70" s="138"/>
      <c r="AA70" s="138"/>
      <c r="AB70" s="138"/>
    </row>
  </sheetData>
  <sortState ref="B6:X62">
    <sortCondition descending="1" ref="W6:W62"/>
  </sortState>
  <mergeCells count="31">
    <mergeCell ref="W2:X2"/>
    <mergeCell ref="Q3:R3"/>
    <mergeCell ref="S3:T3"/>
    <mergeCell ref="U3:V3"/>
    <mergeCell ref="W3:X3"/>
    <mergeCell ref="Y68:AB70"/>
    <mergeCell ref="E1:F1"/>
    <mergeCell ref="G1:H1"/>
    <mergeCell ref="I1:J1"/>
    <mergeCell ref="K1:L1"/>
    <mergeCell ref="E2:F2"/>
    <mergeCell ref="G2:H2"/>
    <mergeCell ref="I2:J2"/>
    <mergeCell ref="K2:L2"/>
    <mergeCell ref="M3:N3"/>
    <mergeCell ref="O3:P3"/>
    <mergeCell ref="M2:N2"/>
    <mergeCell ref="O2:P2"/>
    <mergeCell ref="Q2:R2"/>
    <mergeCell ref="S2:T2"/>
    <mergeCell ref="U2:V2"/>
    <mergeCell ref="B3:D3"/>
    <mergeCell ref="E3:F3"/>
    <mergeCell ref="G3:H3"/>
    <mergeCell ref="I3:J3"/>
    <mergeCell ref="K3:L3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0481-3938-477A-89E7-A3A0BEF6A257}">
  <dimension ref="A1:AV62"/>
  <sheetViews>
    <sheetView zoomScale="82" zoomScaleNormal="82" workbookViewId="0">
      <pane xSplit="3" topLeftCell="D1" activePane="topRight" state="frozen"/>
      <selection pane="topRight" activeCell="N32" sqref="N32"/>
    </sheetView>
  </sheetViews>
  <sheetFormatPr defaultRowHeight="14.4" x14ac:dyDescent="0.3"/>
  <cols>
    <col min="1" max="1" width="2.77734375" bestFit="1" customWidth="1"/>
    <col min="2" max="2" width="13.5546875" bestFit="1" customWidth="1"/>
    <col min="20" max="20" width="11.88671875" customWidth="1"/>
    <col min="22" max="22" width="9.21875" customWidth="1"/>
    <col min="24" max="24" width="13.4414062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1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U1" s="72" t="s">
        <v>23</v>
      </c>
      <c r="V1" s="7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24</v>
      </c>
      <c r="C2" s="2"/>
      <c r="D2" s="2"/>
      <c r="E2" s="90" t="s">
        <v>3</v>
      </c>
      <c r="F2" s="91"/>
      <c r="G2" s="90" t="s">
        <v>3</v>
      </c>
      <c r="H2" s="91"/>
      <c r="I2" s="90" t="s">
        <v>3</v>
      </c>
      <c r="J2" s="91"/>
      <c r="K2" s="90" t="s">
        <v>3</v>
      </c>
      <c r="L2" s="91"/>
      <c r="M2" s="90" t="s">
        <v>3</v>
      </c>
      <c r="N2" s="91"/>
      <c r="O2" s="90" t="s">
        <v>3</v>
      </c>
      <c r="P2" s="91"/>
      <c r="Q2" s="90" t="s">
        <v>3</v>
      </c>
      <c r="R2" s="91"/>
      <c r="S2" s="90" t="s">
        <v>3</v>
      </c>
      <c r="T2" s="91"/>
      <c r="U2" s="90" t="s">
        <v>3</v>
      </c>
      <c r="V2" s="91"/>
      <c r="W2" s="88" t="s">
        <v>272</v>
      </c>
      <c r="X2" s="88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A3" s="1"/>
      <c r="B3" s="77" t="s">
        <v>271</v>
      </c>
      <c r="C3" s="78"/>
      <c r="D3" s="78"/>
      <c r="E3" s="75">
        <v>19</v>
      </c>
      <c r="F3" s="75"/>
      <c r="G3" s="75">
        <v>9</v>
      </c>
      <c r="H3" s="75"/>
      <c r="I3" s="75">
        <v>9</v>
      </c>
      <c r="J3" s="75"/>
      <c r="K3" s="75">
        <v>12</v>
      </c>
      <c r="L3" s="75"/>
      <c r="M3" s="75">
        <v>8</v>
      </c>
      <c r="N3" s="75"/>
      <c r="O3" s="75">
        <v>5</v>
      </c>
      <c r="P3" s="75"/>
      <c r="Q3" s="75"/>
      <c r="R3" s="75"/>
      <c r="S3" s="75"/>
      <c r="T3" s="75"/>
      <c r="U3" s="75">
        <v>22</v>
      </c>
      <c r="V3" s="75"/>
      <c r="W3" s="75">
        <f>AVERAGE(E3,G3,I3,K3,M3,O3,Q3,U3)</f>
        <v>12</v>
      </c>
      <c r="X3" s="75"/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2" t="s">
        <v>6</v>
      </c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>
        <v>1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2</v>
      </c>
      <c r="B6" s="18" t="s">
        <v>86</v>
      </c>
      <c r="C6" s="12">
        <v>2001</v>
      </c>
      <c r="D6" s="19" t="s">
        <v>87</v>
      </c>
      <c r="E6" s="20">
        <v>2</v>
      </c>
      <c r="F6" s="21">
        <f>(VLOOKUP(E6,$AA$4:$AC$23,MATCH($E$4,$AA$3:$AC$3,0),0)-(VLOOKUP($E$3,$AA$4:$AC$23,MATCH($E$4,$AA$3:$AC$3,0),0)))</f>
        <v>17</v>
      </c>
      <c r="G6" s="20">
        <v>2</v>
      </c>
      <c r="H6" s="21">
        <f>(VLOOKUP(G6,$AA$4:$AC$23,MATCH($G$4,$AA$3:$AC$3,0),0)-(VLOOKUP($G$3,$AA$4:$AC$23,MATCH($G$4,$AA$3:$AC$3,0),0)))</f>
        <v>3.5</v>
      </c>
      <c r="I6" s="20">
        <v>2</v>
      </c>
      <c r="J6" s="21">
        <f>(VLOOKUP(I6,$AA$4:$AC$23,MATCH($I$4,$AA$3:$AC$3,0),0)-(VLOOKUP($I$3,$AA$4:$AC$23,MATCH($I$4,$AA$3:$AC$3,0),0)))</f>
        <v>3.5</v>
      </c>
      <c r="K6" s="20">
        <v>1</v>
      </c>
      <c r="L6" s="21">
        <f>(VLOOKUP(K6,$AA$4:$AC$23,MATCH($K$4,$AA$3:$AC$3,0),0)-(VLOOKUP($K$3,$AA$4:$AC$23,MATCH($K$4,$AA$3:$AC$3,0),0)))</f>
        <v>5.5</v>
      </c>
      <c r="M6" s="20"/>
      <c r="N6" s="21"/>
      <c r="O6" s="20"/>
      <c r="P6" s="21"/>
      <c r="Q6" s="20"/>
      <c r="R6" s="21"/>
      <c r="S6" s="20"/>
      <c r="T6" s="21"/>
      <c r="U6" s="20">
        <v>4</v>
      </c>
      <c r="V6" s="21">
        <f>(VLOOKUP(U6,$AA$4:$AC$23,MATCH($U$4,$AA$3:$AC$3,0),0))</f>
        <v>8.5</v>
      </c>
      <c r="W6" s="22">
        <f>SUM(LARGE((H6,F6,J6,L6,N6,P6,R6,T6,V6),{1;2;3}))</f>
        <v>31</v>
      </c>
      <c r="X6" s="18" t="s">
        <v>86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3</v>
      </c>
      <c r="B7" s="18" t="s">
        <v>89</v>
      </c>
      <c r="C7" s="12">
        <v>2003</v>
      </c>
      <c r="D7" s="23" t="s">
        <v>11</v>
      </c>
      <c r="E7" s="24">
        <v>1</v>
      </c>
      <c r="F7" s="21">
        <f>(VLOOKUP(E7,$AA$4:$AC$23,MATCH($E$4,$AA$3:$AC$3,0),0)-(VLOOKUP($E$3,$AA$4:$AC$23,MATCH($E$4,$AA$3:$AC$3,0),0)))</f>
        <v>18</v>
      </c>
      <c r="G7" s="24"/>
      <c r="H7" s="21"/>
      <c r="I7" s="24"/>
      <c r="J7" s="21"/>
      <c r="K7" s="24">
        <v>4</v>
      </c>
      <c r="L7" s="21">
        <f>(VLOOKUP(K7,$AA$4:$AC$23,MATCH($K$4,$AA$3:$AC$3,0),0)-(VLOOKUP($K$3,$AA$4:$AC$23,MATCH($K$4,$AA$3:$AC$3,0),0)))</f>
        <v>4</v>
      </c>
      <c r="M7" s="24">
        <v>1</v>
      </c>
      <c r="N7" s="21">
        <f>(VLOOKUP(M7,$AA$4:$AC$23,MATCH($M$4,$AA$3:$AC$3,0),0)-(VLOOKUP($M$3,$AA$4:$AC$23,MATCH($M$4,$AA$3:$AC$3,0),0)))</f>
        <v>3.5</v>
      </c>
      <c r="O7" s="24"/>
      <c r="P7" s="21"/>
      <c r="Q7" s="24"/>
      <c r="R7" s="21"/>
      <c r="S7" s="24"/>
      <c r="T7" s="21"/>
      <c r="U7" s="24">
        <v>6</v>
      </c>
      <c r="V7" s="21">
        <f>(VLOOKUP(U7,$AA$4:$AC$23,MATCH($U$4,$AA$3:$AC$3,0),0))</f>
        <v>7.5</v>
      </c>
      <c r="W7" s="22">
        <f>SUM(LARGE((H7,F7,J7,L7,N7,P7,R7,T7,V7),{1;2;3}))</f>
        <v>29.5</v>
      </c>
      <c r="X7" s="18" t="s">
        <v>89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4</v>
      </c>
      <c r="B8" s="18" t="s">
        <v>84</v>
      </c>
      <c r="C8" s="12">
        <v>2001</v>
      </c>
      <c r="D8" s="23" t="s">
        <v>10</v>
      </c>
      <c r="E8" s="24">
        <v>4</v>
      </c>
      <c r="F8" s="21">
        <f>(VLOOKUP(E8,$AA$4:$AC$23,MATCH($E$4,$AA$3:$AC$3,0),0)-(VLOOKUP($E$3,$AA$4:$AC$23,MATCH($E$4,$AA$3:$AC$3,0),0)))</f>
        <v>15</v>
      </c>
      <c r="G8" s="24"/>
      <c r="H8" s="21"/>
      <c r="I8" s="24">
        <v>4</v>
      </c>
      <c r="J8" s="21">
        <f>(VLOOKUP(I8,$AA$4:$AC$23,MATCH($I$4,$AA$3:$AC$3,0),0)-(VLOOKUP($I$3,$AA$4:$AC$23,MATCH($I$4,$AA$3:$AC$3,0),0)))</f>
        <v>2.5</v>
      </c>
      <c r="K8" s="24">
        <v>5</v>
      </c>
      <c r="L8" s="21">
        <f>(VLOOKUP(K8,$AA$4:$AC$23,MATCH($K$4,$AA$3:$AC$3,0),0)-(VLOOKUP($K$3,$AA$4:$AC$23,MATCH($K$4,$AA$3:$AC$3,0),0)))</f>
        <v>3.5</v>
      </c>
      <c r="M8" s="24"/>
      <c r="N8" s="21"/>
      <c r="O8" s="24"/>
      <c r="P8" s="21"/>
      <c r="Q8" s="24"/>
      <c r="R8" s="21"/>
      <c r="S8" s="24"/>
      <c r="T8" s="21"/>
      <c r="U8" s="24">
        <v>1</v>
      </c>
      <c r="V8" s="21">
        <f>(VLOOKUP(U8,$AA$4:$AC$23,MATCH($U$4,$AA$3:$AC$3,0),0))</f>
        <v>10</v>
      </c>
      <c r="W8" s="22">
        <f>SUM(LARGE((H8,F8,J8,L8,N8,P8,R8,T8,V8),{1;2;3}))</f>
        <v>28.5</v>
      </c>
      <c r="X8" s="18" t="s">
        <v>84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5</v>
      </c>
      <c r="B9" s="18" t="s">
        <v>85</v>
      </c>
      <c r="C9" s="12">
        <v>2002</v>
      </c>
      <c r="D9" s="23" t="s">
        <v>10</v>
      </c>
      <c r="E9" s="24">
        <v>5</v>
      </c>
      <c r="F9" s="21">
        <f>(VLOOKUP(E9,$AA$4:$AC$23,MATCH($E$4,$AA$3:$AC$3,0),0)-(VLOOKUP($E$3,$AA$4:$AC$23,MATCH($E$4,$AA$3:$AC$3,0),0)))</f>
        <v>14</v>
      </c>
      <c r="G9" s="24"/>
      <c r="H9" s="21"/>
      <c r="I9" s="24">
        <v>1</v>
      </c>
      <c r="J9" s="21">
        <f>(VLOOKUP(I9,$AA$4:$AC$23,MATCH($I$4,$AA$3:$AC$3,0),0)-(VLOOKUP($I$3,$AA$4:$AC$23,MATCH($I$4,$AA$3:$AC$3,0),0)))</f>
        <v>4</v>
      </c>
      <c r="K9" s="24">
        <v>3</v>
      </c>
      <c r="L9" s="21">
        <f>(VLOOKUP(K9,$AA$4:$AC$23,MATCH($K$4,$AA$3:$AC$3,0),0)-(VLOOKUP($K$3,$AA$4:$AC$23,MATCH($K$4,$AA$3:$AC$3,0),0)))</f>
        <v>4.5</v>
      </c>
      <c r="M9" s="24">
        <v>2</v>
      </c>
      <c r="N9" s="21">
        <f>(VLOOKUP(M9,$AA$4:$AC$23,MATCH($M$4,$AA$3:$AC$3,0),0)-(VLOOKUP($M$3,$AA$4:$AC$23,MATCH($M$4,$AA$3:$AC$3,0),0)))</f>
        <v>3</v>
      </c>
      <c r="O9" s="24"/>
      <c r="P9" s="21"/>
      <c r="Q9" s="24"/>
      <c r="R9" s="21"/>
      <c r="S9" s="24"/>
      <c r="T9" s="21"/>
      <c r="U9" s="24">
        <v>2</v>
      </c>
      <c r="V9" s="21">
        <f>(VLOOKUP(U9,$AA$4:$AC$23,MATCH($U$4,$AA$3:$AC$3,0),0))</f>
        <v>9.5</v>
      </c>
      <c r="W9" s="22">
        <f>SUM(LARGE((H9,F9,J9,L9,N9,P9,R9,T9,V9),{1;2;3}))</f>
        <v>28</v>
      </c>
      <c r="X9" s="18" t="s">
        <v>85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6</v>
      </c>
      <c r="B10" s="18" t="s">
        <v>88</v>
      </c>
      <c r="C10" s="12">
        <v>2002</v>
      </c>
      <c r="D10" s="23" t="s">
        <v>11</v>
      </c>
      <c r="E10" s="24">
        <v>3</v>
      </c>
      <c r="F10" s="21">
        <f>(VLOOKUP(E10,$AA$4:$AC$23,MATCH($E$4,$AA$3:$AC$3,0),0)-(VLOOKUP($E$3,$AA$4:$AC$23,MATCH($E$4,$AA$3:$AC$3,0),0)))</f>
        <v>16</v>
      </c>
      <c r="G10" s="24">
        <v>1</v>
      </c>
      <c r="H10" s="21">
        <f>(VLOOKUP(G10,$AA$4:$AC$23,MATCH($G$4,$AA$3:$AC$3,0),0)-(VLOOKUP($G$3,$AA$4:$AC$23,MATCH($G$4,$AA$3:$AC$3,0),0)))</f>
        <v>4</v>
      </c>
      <c r="I10" s="24"/>
      <c r="J10" s="21"/>
      <c r="K10" s="24"/>
      <c r="L10" s="21"/>
      <c r="M10" s="24"/>
      <c r="N10" s="21"/>
      <c r="O10" s="24"/>
      <c r="P10" s="21"/>
      <c r="Q10" s="24"/>
      <c r="R10" s="21"/>
      <c r="S10" s="24"/>
      <c r="T10" s="21"/>
      <c r="U10" s="24">
        <v>5</v>
      </c>
      <c r="V10" s="21">
        <f>(VLOOKUP(U10,$AA$4:$AC$23,MATCH($U$4,$AA$3:$AC$3,0),0))</f>
        <v>8</v>
      </c>
      <c r="W10" s="22">
        <f>SUM(LARGE((H10,F10,J10,L10,N10,P10,R10,T10,V10),{1;2;3}))</f>
        <v>28</v>
      </c>
      <c r="X10" s="18" t="s">
        <v>88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7</v>
      </c>
      <c r="B11" s="18" t="s">
        <v>90</v>
      </c>
      <c r="C11" s="12">
        <v>2002</v>
      </c>
      <c r="D11" s="23" t="s">
        <v>10</v>
      </c>
      <c r="E11" s="24">
        <v>6</v>
      </c>
      <c r="F11" s="21">
        <f>(VLOOKUP(E11,$AA$4:$AC$23,MATCH($E$4,$AA$3:$AC$3,0),0)-(VLOOKUP($E$3,$AA$4:$AC$23,MATCH($E$4,$AA$3:$AC$3,0),0)))</f>
        <v>13</v>
      </c>
      <c r="G11" s="24">
        <v>4</v>
      </c>
      <c r="H11" s="21">
        <f>(VLOOKUP(G11,$AA$4:$AC$23,MATCH($G$4,$AA$3:$AC$3,0),0)-(VLOOKUP($G$3,$AA$4:$AC$23,MATCH($G$4,$AA$3:$AC$3,0),0)))</f>
        <v>2.5</v>
      </c>
      <c r="I11" s="24">
        <v>6</v>
      </c>
      <c r="J11" s="21">
        <f>(VLOOKUP(I11,$AA$4:$AC$23,MATCH($I$4,$AA$3:$AC$3,0),0)-(VLOOKUP($I$3,$AA$4:$AC$23,MATCH($I$4,$AA$3:$AC$3,0),0)))</f>
        <v>1.5</v>
      </c>
      <c r="K11" s="24">
        <v>6</v>
      </c>
      <c r="L11" s="21">
        <f>(VLOOKUP(K11,$AA$4:$AC$23,MATCH($K$4,$AA$3:$AC$3,0),0)-(VLOOKUP($K$3,$AA$4:$AC$23,MATCH($K$4,$AA$3:$AC$3,0),0)))</f>
        <v>3</v>
      </c>
      <c r="M11" s="24">
        <v>3</v>
      </c>
      <c r="N11" s="21">
        <f>(VLOOKUP(M11,$AA$4:$AC$23,MATCH($M$4,$AA$3:$AC$3,0),0)-(VLOOKUP($M$3,$AA$4:$AC$23,MATCH($M$4,$AA$3:$AC$3,0),0)))</f>
        <v>2.5</v>
      </c>
      <c r="O11" s="24"/>
      <c r="P11" s="21"/>
      <c r="Q11" s="24"/>
      <c r="R11" s="21"/>
      <c r="S11" s="24"/>
      <c r="T11" s="21"/>
      <c r="U11" s="24">
        <v>7</v>
      </c>
      <c r="V11" s="21">
        <f>(VLOOKUP(U11,$AA$4:$AC$23,MATCH($U$4,$AA$3:$AC$3,0),0))</f>
        <v>7</v>
      </c>
      <c r="W11" s="22">
        <f>SUM(LARGE((H11,F11,J11,L11,N11,P11,R11,T11,V11),{1;2;3}))</f>
        <v>23</v>
      </c>
      <c r="X11" s="18" t="s">
        <v>90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8</v>
      </c>
      <c r="B12" s="18" t="s">
        <v>91</v>
      </c>
      <c r="C12" s="12">
        <v>2002</v>
      </c>
      <c r="D12" s="23" t="s">
        <v>10</v>
      </c>
      <c r="E12" s="24">
        <v>8</v>
      </c>
      <c r="F12" s="21">
        <f>(VLOOKUP(E12,$AA$4:$AC$23,MATCH($E$4,$AA$3:$AC$3,0),0)-(VLOOKUP($E$3,$AA$4:$AC$23,MATCH($E$4,$AA$3:$AC$3,0),0)))</f>
        <v>11</v>
      </c>
      <c r="G12" s="24">
        <v>3</v>
      </c>
      <c r="H12" s="21">
        <f>(VLOOKUP(G12,$AA$4:$AC$23,MATCH($G$4,$AA$3:$AC$3,0),0)-(VLOOKUP($G$3,$AA$4:$AC$23,MATCH($G$4,$AA$3:$AC$3,0),0)))</f>
        <v>3</v>
      </c>
      <c r="I12" s="24">
        <v>5</v>
      </c>
      <c r="J12" s="21">
        <f>(VLOOKUP(I12,$AA$4:$AC$23,MATCH($I$4,$AA$3:$AC$3,0),0)-(VLOOKUP($I$3,$AA$4:$AC$23,MATCH($I$4,$AA$3:$AC$3,0),0)))</f>
        <v>2</v>
      </c>
      <c r="K12" s="24">
        <v>7</v>
      </c>
      <c r="L12" s="21">
        <f>(VLOOKUP(K12,$AA$4:$AC$23,MATCH($K$4,$AA$3:$AC$3,0),0)-(VLOOKUP($K$3,$AA$4:$AC$23,MATCH($K$4,$AA$3:$AC$3,0),0)))</f>
        <v>2.5</v>
      </c>
      <c r="M12" s="24">
        <v>4</v>
      </c>
      <c r="N12" s="21">
        <f>(VLOOKUP(M12,$AA$4:$AC$23,MATCH($M$4,$AA$3:$AC$3,0),0)-(VLOOKUP($M$3,$AA$4:$AC$23,MATCH($M$4,$AA$3:$AC$3,0),0)))</f>
        <v>2</v>
      </c>
      <c r="O12" s="24"/>
      <c r="P12" s="21"/>
      <c r="Q12" s="24"/>
      <c r="R12" s="21"/>
      <c r="S12" s="24"/>
      <c r="T12" s="21"/>
      <c r="U12" s="24">
        <v>9</v>
      </c>
      <c r="V12" s="21">
        <f>(VLOOKUP(U12,$AA$4:$AC$23,MATCH($U$4,$AA$3:$AC$3,0),0))</f>
        <v>6</v>
      </c>
      <c r="W12" s="22">
        <f>SUM(LARGE((H12,F12,J12,L12,N12,P12,R12,T12,V12),{1;2;3}))</f>
        <v>20</v>
      </c>
      <c r="X12" s="18" t="s">
        <v>91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9</v>
      </c>
      <c r="B13" s="18" t="s">
        <v>97</v>
      </c>
      <c r="C13" s="12">
        <v>2003</v>
      </c>
      <c r="D13" s="23" t="s">
        <v>10</v>
      </c>
      <c r="E13" s="24">
        <v>7</v>
      </c>
      <c r="F13" s="21">
        <f>(VLOOKUP(E13,$AA$4:$AC$23,MATCH($E$4,$AA$3:$AC$3,0),0)-(VLOOKUP($E$3,$AA$4:$AC$23,MATCH($E$4,$AA$3:$AC$3,0),0)))</f>
        <v>12</v>
      </c>
      <c r="G13" s="24"/>
      <c r="H13" s="21"/>
      <c r="I13" s="24"/>
      <c r="J13" s="21"/>
      <c r="K13" s="24"/>
      <c r="L13" s="21"/>
      <c r="M13" s="24"/>
      <c r="N13" s="21"/>
      <c r="O13" s="24"/>
      <c r="P13" s="21"/>
      <c r="Q13" s="24"/>
      <c r="R13" s="21"/>
      <c r="S13" s="24"/>
      <c r="T13" s="21">
        <v>0</v>
      </c>
      <c r="U13" s="24">
        <v>15</v>
      </c>
      <c r="V13" s="21">
        <f>(VLOOKUP(U13,$AA$4:$AC$23,MATCH($U$4,$AA$3:$AC$3,0),0))</f>
        <v>3</v>
      </c>
      <c r="W13" s="22">
        <f>SUM(LARGE((H13,F13,J13,L13,N13,P13,R13,T13,V13),{1;2;3}))</f>
        <v>15</v>
      </c>
      <c r="X13" s="18" t="s">
        <v>97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10</v>
      </c>
      <c r="B14" s="18" t="s">
        <v>93</v>
      </c>
      <c r="C14" s="12">
        <v>2003</v>
      </c>
      <c r="D14" s="23" t="s">
        <v>11</v>
      </c>
      <c r="E14" s="24">
        <v>11</v>
      </c>
      <c r="F14" s="21">
        <f>(VLOOKUP(E14,$AA$4:$AC$23,MATCH($E$4,$AA$3:$AC$3,0),0)-(VLOOKUP($E$3,$AA$4:$AC$23,MATCH($E$4,$AA$3:$AC$3,0),0)))</f>
        <v>8</v>
      </c>
      <c r="G14" s="24"/>
      <c r="H14" s="21"/>
      <c r="I14" s="24"/>
      <c r="J14" s="21"/>
      <c r="K14" s="24"/>
      <c r="L14" s="21"/>
      <c r="M14" s="24">
        <v>6</v>
      </c>
      <c r="N14" s="21">
        <f>(VLOOKUP(M14,$AA$4:$AC$23,MATCH($M$4,$AA$3:$AC$3,0),0)-(VLOOKUP($M$3,$AA$4:$AC$23,MATCH($M$4,$AA$3:$AC$3,0),0)))</f>
        <v>1</v>
      </c>
      <c r="O14" s="24"/>
      <c r="P14" s="21"/>
      <c r="Q14" s="24"/>
      <c r="R14" s="21"/>
      <c r="S14" s="24"/>
      <c r="T14" s="21"/>
      <c r="U14" s="24">
        <v>12</v>
      </c>
      <c r="V14" s="21">
        <f>(VLOOKUP(U14,$AA$4:$AC$23,MATCH($U$4,$AA$3:$AC$3,0),0))</f>
        <v>4.5</v>
      </c>
      <c r="W14" s="22">
        <f>SUM(LARGE((H14,F14,J14,L14,N14,P14,R14,T14,V14),{1;2;3}))</f>
        <v>13.5</v>
      </c>
      <c r="X14" s="18" t="s">
        <v>93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11</v>
      </c>
      <c r="B15" s="18" t="s">
        <v>95</v>
      </c>
      <c r="C15" s="12">
        <v>2004</v>
      </c>
      <c r="D15" s="23" t="s">
        <v>96</v>
      </c>
      <c r="E15" s="24">
        <v>9</v>
      </c>
      <c r="F15" s="21">
        <f>(VLOOKUP(E15,$AA$4:$AC$23,MATCH($E$4,$AA$3:$AC$3,0),0)-(VLOOKUP($E$3,$AA$4:$AC$23,MATCH($E$4,$AA$3:$AC$3,0),0)))</f>
        <v>10</v>
      </c>
      <c r="G15" s="24"/>
      <c r="H15" s="21"/>
      <c r="I15" s="24"/>
      <c r="J15" s="21"/>
      <c r="K15" s="24"/>
      <c r="L15" s="21"/>
      <c r="M15" s="24"/>
      <c r="N15" s="21"/>
      <c r="O15" s="24"/>
      <c r="P15" s="21"/>
      <c r="Q15" s="24"/>
      <c r="R15" s="21"/>
      <c r="S15" s="24"/>
      <c r="T15" s="21">
        <v>0</v>
      </c>
      <c r="U15" s="24">
        <v>14</v>
      </c>
      <c r="V15" s="21">
        <f>(VLOOKUP(U15,$AA$4:$AC$23,MATCH($U$4,$AA$3:$AC$3,0),0))</f>
        <v>3.5</v>
      </c>
      <c r="W15" s="22">
        <f>SUM(LARGE((H15,F15,J15,L15,N15,P15,R15,T15,V15),{1;2;3}))</f>
        <v>13.5</v>
      </c>
      <c r="X15" s="18" t="s">
        <v>95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12</v>
      </c>
      <c r="B16" s="18" t="s">
        <v>94</v>
      </c>
      <c r="C16" s="12">
        <v>2001</v>
      </c>
      <c r="D16" s="23" t="s">
        <v>11</v>
      </c>
      <c r="E16" s="24">
        <v>13</v>
      </c>
      <c r="F16" s="21">
        <f>(VLOOKUP(E16,$AA$4:$AC$23,MATCH($E$4,$AA$3:$AC$3,0),0)-(VLOOKUP($E$3,$AA$4:$AC$23,MATCH($E$4,$AA$3:$AC$3,0),0)))</f>
        <v>6</v>
      </c>
      <c r="G16" s="24">
        <v>5</v>
      </c>
      <c r="H16" s="21">
        <f>(VLOOKUP(G16,$AA$4:$AC$23,MATCH($G$4,$AA$3:$AC$3,0),0)-(VLOOKUP($G$3,$AA$4:$AC$23,MATCH($G$4,$AA$3:$AC$3,0),0)))</f>
        <v>2</v>
      </c>
      <c r="I16" s="24">
        <v>7</v>
      </c>
      <c r="J16" s="21">
        <f>(VLOOKUP(I16,$AA$4:$AC$23,MATCH($I$4,$AA$3:$AC$3,0),0)-(VLOOKUP($I$3,$AA$4:$AC$23,MATCH($I$4,$AA$3:$AC$3,0),0)))</f>
        <v>1</v>
      </c>
      <c r="K16" s="24">
        <v>9</v>
      </c>
      <c r="L16" s="21">
        <f>(VLOOKUP(K16,$AA$4:$AC$23,MATCH($K$4,$AA$3:$AC$3,0),0)-(VLOOKUP($K$3,$AA$4:$AC$23,MATCH($K$4,$AA$3:$AC$3,0),0)))</f>
        <v>1.5</v>
      </c>
      <c r="M16" s="24"/>
      <c r="N16" s="21"/>
      <c r="O16" s="24"/>
      <c r="P16" s="21"/>
      <c r="Q16" s="24"/>
      <c r="R16" s="21"/>
      <c r="S16" s="24"/>
      <c r="T16" s="21"/>
      <c r="U16" s="24">
        <v>13</v>
      </c>
      <c r="V16" s="21">
        <f>(VLOOKUP(U16,$AA$4:$AC$23,MATCH($U$4,$AA$3:$AC$3,0),0))</f>
        <v>4</v>
      </c>
      <c r="W16" s="22">
        <f>SUM(LARGE((H16,F16,J16,L16,N16,P16,R16,T16,V16),{1;2;3}))</f>
        <v>12</v>
      </c>
      <c r="X16" s="18" t="s">
        <v>94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13</v>
      </c>
      <c r="B17" s="18" t="s">
        <v>99</v>
      </c>
      <c r="C17" s="12">
        <v>2003</v>
      </c>
      <c r="D17" s="23" t="s">
        <v>10</v>
      </c>
      <c r="E17" s="24">
        <v>10</v>
      </c>
      <c r="F17" s="21">
        <f>(VLOOKUP(E17,$AA$4:$AC$23,MATCH($E$4,$AA$3:$AC$3,0),0)-(VLOOKUP($E$3,$AA$4:$AC$23,MATCH($E$4,$AA$3:$AC$3,0),0)))</f>
        <v>9</v>
      </c>
      <c r="G17" s="24"/>
      <c r="H17" s="21"/>
      <c r="I17" s="24"/>
      <c r="J17" s="21"/>
      <c r="K17" s="24"/>
      <c r="L17" s="21"/>
      <c r="M17" s="24"/>
      <c r="N17" s="21"/>
      <c r="O17" s="24"/>
      <c r="P17" s="21"/>
      <c r="Q17" s="24"/>
      <c r="R17" s="21"/>
      <c r="S17" s="24"/>
      <c r="T17" s="21">
        <v>0</v>
      </c>
      <c r="U17" s="24">
        <v>17</v>
      </c>
      <c r="V17" s="21">
        <f>(VLOOKUP(U17,$AA$4:$AC$23,MATCH($U$4,$AA$3:$AC$3,0),0))</f>
        <v>2</v>
      </c>
      <c r="W17" s="22">
        <f>SUM(LARGE((H17,F17,J17,L17,N17,P17,R17,T17,V17),{1;2;3}))</f>
        <v>11</v>
      </c>
      <c r="X17" s="18" t="s">
        <v>99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14</v>
      </c>
      <c r="B18" s="18" t="s">
        <v>92</v>
      </c>
      <c r="C18" s="12">
        <v>2003</v>
      </c>
      <c r="D18" s="23" t="s">
        <v>11</v>
      </c>
      <c r="E18" s="24">
        <v>15</v>
      </c>
      <c r="F18" s="21">
        <f>(VLOOKUP(E18,$AA$4:$AC$23,MATCH($E$4,$AA$3:$AC$3,0),0)-(VLOOKUP($E$3,$AA$4:$AC$23,MATCH($E$4,$AA$3:$AC$3,0),0)))</f>
        <v>4</v>
      </c>
      <c r="G18" s="24"/>
      <c r="H18" s="21"/>
      <c r="I18" s="24"/>
      <c r="J18" s="21"/>
      <c r="K18" s="24"/>
      <c r="L18" s="21"/>
      <c r="M18" s="24"/>
      <c r="N18" s="21"/>
      <c r="O18" s="24"/>
      <c r="P18" s="21"/>
      <c r="Q18" s="24"/>
      <c r="R18" s="21"/>
      <c r="S18" s="24"/>
      <c r="T18" s="21">
        <v>0</v>
      </c>
      <c r="U18" s="24">
        <v>11</v>
      </c>
      <c r="V18" s="21">
        <f>(VLOOKUP(U18,$AA$4:$AC$23,MATCH($U$4,$AA$3:$AC$3,0),0))</f>
        <v>5</v>
      </c>
      <c r="W18" s="22">
        <f>SUM(LARGE((H18,F18,J18,L18,N18,P18,R18,T18,V18),{1;2;3}))</f>
        <v>9</v>
      </c>
      <c r="X18" s="18" t="s">
        <v>92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15</v>
      </c>
      <c r="B19" s="18" t="s">
        <v>98</v>
      </c>
      <c r="C19" s="12">
        <v>2003</v>
      </c>
      <c r="D19" s="23" t="s">
        <v>43</v>
      </c>
      <c r="E19" s="24">
        <v>14</v>
      </c>
      <c r="F19" s="21">
        <f>(VLOOKUP(E19,$AA$4:$AC$23,MATCH($E$4,$AA$3:$AC$3,0),0)-(VLOOKUP($E$3,$AA$4:$AC$23,MATCH($E$4,$AA$3:$AC$3,0),0)))</f>
        <v>5</v>
      </c>
      <c r="G19" s="24"/>
      <c r="H19" s="21"/>
      <c r="I19" s="24"/>
      <c r="J19" s="21"/>
      <c r="K19" s="24"/>
      <c r="L19" s="21"/>
      <c r="M19" s="24"/>
      <c r="N19" s="21"/>
      <c r="O19" s="24"/>
      <c r="P19" s="21"/>
      <c r="Q19" s="24"/>
      <c r="R19" s="21"/>
      <c r="S19" s="24"/>
      <c r="T19" s="21">
        <v>0</v>
      </c>
      <c r="U19" s="24">
        <v>16</v>
      </c>
      <c r="V19" s="21">
        <f>(VLOOKUP(U19,$AA$4:$AC$23,MATCH($U$4,$AA$3:$AC$3,0),0))</f>
        <v>2.5</v>
      </c>
      <c r="W19" s="22">
        <f>SUM(LARGE((H19,F19,J19,L19,N19,P19,R19,T19,V19),{1;2;3}))</f>
        <v>7.5</v>
      </c>
      <c r="X19" s="18" t="s">
        <v>98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16</v>
      </c>
      <c r="B20" s="18" t="s">
        <v>71</v>
      </c>
      <c r="C20" s="12">
        <v>2005</v>
      </c>
      <c r="D20" s="23" t="s">
        <v>10</v>
      </c>
      <c r="E20" s="24">
        <v>12</v>
      </c>
      <c r="F20" s="21">
        <f>(VLOOKUP(E20,$AA$4:$AC$23,MATCH($E$4,$AA$3:$AC$3,0),0)-(VLOOKUP($E$3,$AA$4:$AC$23,MATCH($E$4,$AA$3:$AC$3,0),0)))</f>
        <v>7</v>
      </c>
      <c r="G20" s="24"/>
      <c r="H20" s="21"/>
      <c r="I20" s="24"/>
      <c r="J20" s="21"/>
      <c r="K20" s="24"/>
      <c r="L20" s="21"/>
      <c r="M20" s="24"/>
      <c r="N20" s="21"/>
      <c r="O20" s="24"/>
      <c r="P20" s="21">
        <v>0</v>
      </c>
      <c r="Q20" s="24"/>
      <c r="R20" s="21"/>
      <c r="S20" s="24"/>
      <c r="T20" s="21">
        <v>0</v>
      </c>
      <c r="U20" s="24"/>
      <c r="V20" s="21"/>
      <c r="W20" s="22">
        <f>SUM(LARGE((H20,F20,J20,L20,N20,P20,R20,T20,V20),{1;2;3}))</f>
        <v>7</v>
      </c>
      <c r="X20" s="18" t="s">
        <v>71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A21" s="12">
        <v>17</v>
      </c>
      <c r="B21" s="18" t="s">
        <v>100</v>
      </c>
      <c r="C21" s="12">
        <v>2003</v>
      </c>
      <c r="D21" s="23" t="s">
        <v>96</v>
      </c>
      <c r="E21" s="24">
        <v>17</v>
      </c>
      <c r="F21" s="21">
        <f>(VLOOKUP(E21,$AA$4:$AC$23,MATCH($E$4,$AA$3:$AC$3,0),0)-(VLOOKUP($E$3,$AA$4:$AC$23,MATCH($E$4,$AA$3:$AC$3,0),0)))</f>
        <v>2</v>
      </c>
      <c r="G21" s="24"/>
      <c r="H21" s="21"/>
      <c r="I21" s="24"/>
      <c r="J21" s="21"/>
      <c r="K21" s="24">
        <v>8</v>
      </c>
      <c r="L21" s="21">
        <f>(VLOOKUP(K21,$AA$4:$AC$23,MATCH($K$4,$AA$3:$AC$3,0),0)-(VLOOKUP($K$3,$AA$4:$AC$23,MATCH($K$4,$AA$3:$AC$3,0),0)))</f>
        <v>2</v>
      </c>
      <c r="M21" s="24">
        <v>7</v>
      </c>
      <c r="N21" s="21">
        <f>(VLOOKUP(M21,$AA$4:$AC$23,MATCH($M$4,$AA$3:$AC$3,0),0)-(VLOOKUP($M$3,$AA$4:$AC$23,MATCH($M$4,$AA$3:$AC$3,0),0)))</f>
        <v>0.5</v>
      </c>
      <c r="O21" s="24">
        <v>1</v>
      </c>
      <c r="P21" s="21">
        <f>(VLOOKUP(O21,$AA$4:$AC$23,MATCH($O$4,$AA$3:$AC$3,0),0)-(VLOOKUP($O$3,$AA$4:$AC$23,MATCH($O$4,$AA$3:$AC$3,0),0)))</f>
        <v>2</v>
      </c>
      <c r="Q21" s="24"/>
      <c r="R21" s="21"/>
      <c r="S21" s="24"/>
      <c r="T21" s="21"/>
      <c r="U21" s="24">
        <v>18</v>
      </c>
      <c r="V21" s="21">
        <f>(VLOOKUP(U21,$AA$4:$AC$23,MATCH($U$4,$AA$3:$AC$3,0),0))</f>
        <v>1.5</v>
      </c>
      <c r="W21" s="22">
        <f>SUM(LARGE((H21,F21,J21,L21,N21,P21,R21,T21,V21),{1;2;3}))</f>
        <v>6</v>
      </c>
      <c r="X21" s="18" t="s">
        <v>100</v>
      </c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A22" s="12">
        <v>18</v>
      </c>
      <c r="B22" s="18" t="s">
        <v>238</v>
      </c>
      <c r="C22" s="12">
        <v>2001</v>
      </c>
      <c r="D22" s="23" t="s">
        <v>11</v>
      </c>
      <c r="E22" s="24"/>
      <c r="F22" s="21"/>
      <c r="G22" s="24"/>
      <c r="H22" s="21"/>
      <c r="I22" s="24"/>
      <c r="J22" s="21"/>
      <c r="K22" s="24">
        <v>11</v>
      </c>
      <c r="L22" s="21">
        <f>(VLOOKUP(K22,$AA$4:$AC$23,MATCH($K$4,$AA$3:$AC$3,0),0)-(VLOOKUP($K$3,$AA$4:$AC$23,MATCH($K$4,$AA$3:$AC$3,0),0)))</f>
        <v>0.5</v>
      </c>
      <c r="M22" s="24">
        <v>5</v>
      </c>
      <c r="N22" s="21">
        <f>(VLOOKUP(M22,$AA$4:$AC$23,MATCH($M$4,$AA$3:$AC$3,0),0)-(VLOOKUP($M$3,$AA$4:$AC$23,MATCH($M$4,$AA$3:$AC$3,0),0)))</f>
        <v>1.5</v>
      </c>
      <c r="O22" s="24">
        <v>2</v>
      </c>
      <c r="P22" s="21">
        <f>(VLOOKUP(O22,$AA$4:$AC$23,MATCH($O$4,$AA$3:$AC$3,0),0)-(VLOOKUP($O$3,$AA$4:$AC$23,MATCH($O$4,$AA$3:$AC$3,0),0)))</f>
        <v>1.5</v>
      </c>
      <c r="Q22" s="24"/>
      <c r="R22" s="21"/>
      <c r="S22" s="24"/>
      <c r="T22" s="21"/>
      <c r="U22" s="24"/>
      <c r="V22" s="21"/>
      <c r="W22" s="22">
        <f>SUM(LARGE((H22,F22,J22,L22,N22,P22,R22,T22,V22),{1;2;3}))</f>
        <v>3.5</v>
      </c>
      <c r="X22" s="18" t="s">
        <v>238</v>
      </c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A23" s="12">
        <v>19</v>
      </c>
      <c r="B23" s="18" t="s">
        <v>74</v>
      </c>
      <c r="C23" s="12">
        <v>2005</v>
      </c>
      <c r="D23" s="23" t="s">
        <v>10</v>
      </c>
      <c r="E23" s="24">
        <v>16</v>
      </c>
      <c r="F23" s="21">
        <f>(VLOOKUP(E23,$AA$4:$AC$23,MATCH($E$4,$AA$3:$AC$3,0),0)-(VLOOKUP($E$3,$AA$4:$AC$23,MATCH($E$4,$AA$3:$AC$3,0),0)))</f>
        <v>3</v>
      </c>
      <c r="G23" s="24"/>
      <c r="H23" s="21"/>
      <c r="I23" s="24"/>
      <c r="J23" s="21"/>
      <c r="K23" s="24"/>
      <c r="L23" s="21"/>
      <c r="M23" s="24"/>
      <c r="N23" s="21"/>
      <c r="O23" s="24"/>
      <c r="P23" s="21">
        <v>0</v>
      </c>
      <c r="Q23" s="24"/>
      <c r="R23" s="21"/>
      <c r="S23" s="24"/>
      <c r="T23" s="21">
        <v>0</v>
      </c>
      <c r="U23" s="24"/>
      <c r="V23" s="21"/>
      <c r="W23" s="22">
        <f>SUM(LARGE((H23,F23,J23,L23,N23,P23,R23,T23,V23),{1;2;3}))</f>
        <v>3</v>
      </c>
      <c r="X23" s="18" t="s">
        <v>74</v>
      </c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A24" s="12">
        <v>20</v>
      </c>
      <c r="B24" s="18" t="s">
        <v>103</v>
      </c>
      <c r="C24" s="12">
        <v>2002</v>
      </c>
      <c r="D24" s="23" t="s">
        <v>43</v>
      </c>
      <c r="E24" s="24"/>
      <c r="F24" s="21"/>
      <c r="G24" s="24">
        <v>6</v>
      </c>
      <c r="H24" s="21">
        <f>(VLOOKUP(G24,$AA$4:$AC$23,MATCH($G$4,$AA$3:$AC$3,0),0)-(VLOOKUP($G$3,$AA$4:$AC$23,MATCH($G$4,$AA$3:$AC$3,0),0)))</f>
        <v>1.5</v>
      </c>
      <c r="I24" s="24"/>
      <c r="J24" s="21"/>
      <c r="K24" s="24"/>
      <c r="L24" s="21"/>
      <c r="M24" s="24"/>
      <c r="N24" s="21"/>
      <c r="O24" s="24"/>
      <c r="P24" s="21"/>
      <c r="Q24" s="24"/>
      <c r="R24" s="21"/>
      <c r="S24" s="24"/>
      <c r="T24" s="21">
        <v>0</v>
      </c>
      <c r="U24" s="24">
        <v>20</v>
      </c>
      <c r="V24" s="21">
        <f>(VLOOKUP(U24,$AA$4:$AC$23,MATCH($U$4,$AA$3:$AC$3,0),0))</f>
        <v>0.5</v>
      </c>
      <c r="W24" s="22">
        <f>SUM(LARGE((H24,F24,J24,L24,N24,P24,R24,T24,V24),{1;2;3}))</f>
        <v>2</v>
      </c>
      <c r="X24" s="18" t="s">
        <v>103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A25" s="12">
        <v>21</v>
      </c>
      <c r="B25" s="18" t="s">
        <v>237</v>
      </c>
      <c r="C25" s="12"/>
      <c r="D25" s="23" t="s">
        <v>105</v>
      </c>
      <c r="E25" s="24"/>
      <c r="F25" s="21"/>
      <c r="G25" s="24"/>
      <c r="H25" s="21"/>
      <c r="I25" s="24"/>
      <c r="J25" s="21"/>
      <c r="K25" s="24">
        <v>9</v>
      </c>
      <c r="L25" s="21">
        <f>(VLOOKUP(K25,$AA$4:$AC$23,MATCH($K$4,$AA$3:$AC$3,0),0)-(VLOOKUP($K$3,$AA$4:$AC$23,MATCH($K$4,$AA$3:$AC$3,0),0)))</f>
        <v>1.5</v>
      </c>
      <c r="M25" s="24"/>
      <c r="N25" s="21"/>
      <c r="O25" s="24">
        <v>4</v>
      </c>
      <c r="P25" s="21">
        <f>(VLOOKUP(O25,$AA$4:$AC$23,MATCH($O$4,$AA$3:$AC$3,0),0)-(VLOOKUP($O$3,$AA$4:$AC$23,MATCH($O$4,$AA$3:$AC$3,0),0)))</f>
        <v>0.5</v>
      </c>
      <c r="Q25" s="24"/>
      <c r="R25" s="21"/>
      <c r="S25" s="24"/>
      <c r="T25" s="21">
        <v>0</v>
      </c>
      <c r="U25" s="24"/>
      <c r="V25" s="21"/>
      <c r="W25" s="22">
        <f>SUM(LARGE((H25,F25,J25,L25,N25,P25,R25,T25,V25),{1;2;3}))</f>
        <v>2</v>
      </c>
      <c r="X25" s="18" t="s">
        <v>237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A26" s="12">
        <v>22</v>
      </c>
      <c r="B26" s="18" t="s">
        <v>104</v>
      </c>
      <c r="C26" s="12">
        <v>2001</v>
      </c>
      <c r="D26" s="23" t="s">
        <v>105</v>
      </c>
      <c r="E26" s="24"/>
      <c r="F26" s="21"/>
      <c r="G26" s="24">
        <v>8</v>
      </c>
      <c r="H26" s="21">
        <f>(VLOOKUP(G26,$AA$4:$AC$23,MATCH($G$4,$AA$3:$AC$3,0),0)-(VLOOKUP($G$3,$AA$4:$AC$23,MATCH($G$4,$AA$3:$AC$3,0),0)))</f>
        <v>0.5</v>
      </c>
      <c r="I26" s="24"/>
      <c r="J26" s="21"/>
      <c r="K26" s="24">
        <v>10</v>
      </c>
      <c r="L26" s="21">
        <f>(VLOOKUP(K26,$AA$4:$AC$23,MATCH($K$4,$AA$3:$AC$3,0),0)-(VLOOKUP($K$3,$AA$4:$AC$23,MATCH($K$4,$AA$3:$AC$3,0),0)))</f>
        <v>1</v>
      </c>
      <c r="M26" s="24"/>
      <c r="N26" s="21"/>
      <c r="O26" s="24"/>
      <c r="P26" s="21"/>
      <c r="Q26" s="24"/>
      <c r="R26" s="21"/>
      <c r="S26" s="24"/>
      <c r="T26" s="21">
        <v>0</v>
      </c>
      <c r="U26" s="24">
        <v>21</v>
      </c>
      <c r="V26" s="21"/>
      <c r="W26" s="22">
        <f>SUM(LARGE((H26,F26,J26,L26,N26,P26,R26,T26,V26),{1;2;3}))</f>
        <v>1.5</v>
      </c>
      <c r="X26" s="18" t="s">
        <v>104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A27" s="12">
        <v>23</v>
      </c>
      <c r="B27" s="18" t="s">
        <v>181</v>
      </c>
      <c r="C27" s="12">
        <v>2002</v>
      </c>
      <c r="D27" s="23" t="s">
        <v>87</v>
      </c>
      <c r="E27" s="24"/>
      <c r="F27" s="21"/>
      <c r="G27" s="24">
        <v>7</v>
      </c>
      <c r="H27" s="21">
        <f>(VLOOKUP(G27,$AA$4:$AC$23,MATCH($G$4,$AA$3:$AC$3,0),0)-(VLOOKUP($G$3,$AA$4:$AC$23,MATCH($G$4,$AA$3:$AC$3,0),0)))</f>
        <v>1</v>
      </c>
      <c r="I27" s="24">
        <v>8</v>
      </c>
      <c r="J27" s="21">
        <f>(VLOOKUP(I27,$AA$4:$AC$23,MATCH($I$4,$AA$3:$AC$3,0),0)-(VLOOKUP($I$3,$AA$4:$AC$23,MATCH($I$4,$AA$3:$AC$3,0),0)))</f>
        <v>0.5</v>
      </c>
      <c r="K27" s="24"/>
      <c r="L27" s="21"/>
      <c r="M27" s="24"/>
      <c r="N27" s="21"/>
      <c r="O27" s="24"/>
      <c r="P27" s="21"/>
      <c r="Q27" s="24"/>
      <c r="R27" s="21"/>
      <c r="S27" s="24"/>
      <c r="T27" s="21">
        <v>0</v>
      </c>
      <c r="U27" s="24"/>
      <c r="V27" s="21"/>
      <c r="W27" s="22">
        <f>SUM(LARGE((H27,F27,J27,L27,N27,P27,R27,T27,V27),{1;2;3}))</f>
        <v>1.5</v>
      </c>
      <c r="X27" s="18" t="s">
        <v>181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A28" s="12">
        <v>24</v>
      </c>
      <c r="B28" s="18" t="s">
        <v>101</v>
      </c>
      <c r="C28" s="12">
        <v>2003</v>
      </c>
      <c r="D28" s="23" t="s">
        <v>102</v>
      </c>
      <c r="E28" s="24"/>
      <c r="F28" s="21"/>
      <c r="G28" s="24"/>
      <c r="H28" s="21"/>
      <c r="I28" s="24"/>
      <c r="J28" s="21"/>
      <c r="K28" s="24"/>
      <c r="L28" s="21"/>
      <c r="M28" s="24"/>
      <c r="N28" s="21"/>
      <c r="O28" s="24"/>
      <c r="P28" s="21">
        <v>0</v>
      </c>
      <c r="Q28" s="24"/>
      <c r="R28" s="21"/>
      <c r="S28" s="24"/>
      <c r="T28" s="21">
        <v>0</v>
      </c>
      <c r="U28" s="24">
        <v>19</v>
      </c>
      <c r="V28" s="21">
        <f>(VLOOKUP(U28,$AA$4:$AC$23,MATCH($U$4,$AA$3:$AC$3,0),0))</f>
        <v>1</v>
      </c>
      <c r="W28" s="22">
        <f>SUM(LARGE((H28,F28,J28,L28,N28,P28,R28,T28,V28),{1;2;3}))</f>
        <v>1</v>
      </c>
      <c r="X28" s="18" t="s">
        <v>101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A29" s="12">
        <v>25</v>
      </c>
      <c r="B29" s="18" t="s">
        <v>223</v>
      </c>
      <c r="C29" s="12">
        <v>2002</v>
      </c>
      <c r="D29" s="23" t="s">
        <v>11</v>
      </c>
      <c r="E29" s="24"/>
      <c r="F29" s="21"/>
      <c r="G29" s="24"/>
      <c r="H29" s="21"/>
      <c r="I29" s="24"/>
      <c r="J29" s="21"/>
      <c r="K29" s="24"/>
      <c r="L29" s="21"/>
      <c r="M29" s="24"/>
      <c r="N29" s="21">
        <v>0</v>
      </c>
      <c r="O29" s="24">
        <v>3</v>
      </c>
      <c r="P29" s="21">
        <f>(VLOOKUP(O29,$AA$4:$AC$23,MATCH($O$4,$AA$3:$AC$3,0),0)-(VLOOKUP($O$3,$AA$4:$AC$23,MATCH($O$4,$AA$3:$AC$3,0),0)))</f>
        <v>1</v>
      </c>
      <c r="Q29" s="24"/>
      <c r="R29" s="21"/>
      <c r="S29" s="24"/>
      <c r="T29" s="21">
        <v>0</v>
      </c>
      <c r="U29" s="24"/>
      <c r="V29" s="21"/>
      <c r="W29" s="22">
        <f>SUM(LARGE((H29,F29,J29,L29,N29,P29,R29,T29,V29),{1;2;3}))</f>
        <v>1</v>
      </c>
      <c r="X29" s="18" t="s">
        <v>223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A30" s="12">
        <v>26</v>
      </c>
      <c r="B30" s="18" t="s">
        <v>183</v>
      </c>
      <c r="C30" s="12">
        <v>2004</v>
      </c>
      <c r="D30" s="23" t="s">
        <v>96</v>
      </c>
      <c r="E30" s="24">
        <v>18</v>
      </c>
      <c r="F30" s="21">
        <f>(VLOOKUP(E30,$AA$4:$AC$23,MATCH($E$4,$AA$3:$AC$3,0),0)-(VLOOKUP($E$3,$AA$4:$AC$23,MATCH($E$4,$AA$3:$AC$3,0),0)))</f>
        <v>1</v>
      </c>
      <c r="G30" s="24"/>
      <c r="H30" s="21"/>
      <c r="I30" s="24"/>
      <c r="J30" s="21"/>
      <c r="K30" s="24"/>
      <c r="L30" s="21"/>
      <c r="M30" s="24"/>
      <c r="N30" s="21"/>
      <c r="O30" s="24"/>
      <c r="P30" s="21">
        <v>0</v>
      </c>
      <c r="Q30" s="24"/>
      <c r="R30" s="21">
        <v>0</v>
      </c>
      <c r="S30" s="24"/>
      <c r="T30" s="21">
        <v>0</v>
      </c>
      <c r="U30" s="24"/>
      <c r="V30" s="21"/>
      <c r="W30" s="22">
        <f>SUM(LARGE((H30,F30,J30,L30,N30,P30,R30,T30,V30),{1;2;3}))</f>
        <v>1</v>
      </c>
      <c r="X30" s="18" t="s">
        <v>183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A31" s="12">
        <v>27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A32" s="12">
        <v>28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1:48" x14ac:dyDescent="0.3">
      <c r="A33" s="12">
        <v>29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1:48" x14ac:dyDescent="0.3">
      <c r="A34" s="12">
        <v>30</v>
      </c>
      <c r="Y34" s="76" t="s">
        <v>273</v>
      </c>
      <c r="Z34" s="76"/>
      <c r="AA34" s="76"/>
      <c r="AB34" s="76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1:48" x14ac:dyDescent="0.3">
      <c r="A35" s="12">
        <v>31</v>
      </c>
      <c r="Y35" s="76"/>
      <c r="Z35" s="76"/>
      <c r="AA35" s="76"/>
      <c r="AB35" s="76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1:48" x14ac:dyDescent="0.3">
      <c r="A36" s="12">
        <v>32</v>
      </c>
      <c r="Y36" s="76"/>
      <c r="Z36" s="76"/>
      <c r="AA36" s="76"/>
      <c r="AB36" s="7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1:48" x14ac:dyDescent="0.3">
      <c r="A37" s="12">
        <v>33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1:48" x14ac:dyDescent="0.3">
      <c r="A38" s="12">
        <v>34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1:48" x14ac:dyDescent="0.3">
      <c r="A39" s="12">
        <v>35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1:48" x14ac:dyDescent="0.3">
      <c r="A40" s="12">
        <v>36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1:48" x14ac:dyDescent="0.3">
      <c r="A41" s="12">
        <v>37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1:48" x14ac:dyDescent="0.3">
      <c r="A42" s="12">
        <v>38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Q42" s="25"/>
      <c r="AR42" s="25"/>
      <c r="AS42" s="25"/>
      <c r="AT42" s="25"/>
      <c r="AU42" s="25"/>
      <c r="AV42" s="25"/>
    </row>
    <row r="43" spans="1:48" x14ac:dyDescent="0.3">
      <c r="A43" s="12">
        <v>39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Q43" s="25"/>
      <c r="AR43" s="25"/>
      <c r="AS43" s="25"/>
      <c r="AT43" s="25"/>
      <c r="AU43" s="25"/>
      <c r="AV43" s="25"/>
    </row>
    <row r="44" spans="1:48" x14ac:dyDescent="0.3">
      <c r="A44" s="12">
        <v>40</v>
      </c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Q44" s="25"/>
      <c r="AR44" s="25"/>
      <c r="AS44" s="25"/>
      <c r="AT44" s="25"/>
      <c r="AU44" s="25"/>
      <c r="AV44" s="25"/>
    </row>
    <row r="45" spans="1:48" x14ac:dyDescent="0.3">
      <c r="AQ45" s="25"/>
      <c r="AR45" s="25"/>
      <c r="AS45" s="25"/>
      <c r="AT45" s="25"/>
      <c r="AU45" s="25"/>
      <c r="AV45" s="25"/>
    </row>
    <row r="46" spans="1:48" x14ac:dyDescent="0.3">
      <c r="AQ46" s="25"/>
      <c r="AR46" s="25"/>
      <c r="AS46" s="25"/>
      <c r="AT46" s="25"/>
      <c r="AU46" s="25"/>
      <c r="AV46" s="25"/>
    </row>
    <row r="47" spans="1:48" x14ac:dyDescent="0.3">
      <c r="AQ47" s="25"/>
      <c r="AR47" s="25"/>
      <c r="AS47" s="25"/>
      <c r="AT47" s="25"/>
      <c r="AU47" s="25"/>
      <c r="AV47" s="25"/>
    </row>
    <row r="48" spans="1:48" x14ac:dyDescent="0.3">
      <c r="AQ48" s="25"/>
      <c r="AR48" s="25"/>
      <c r="AS48" s="25"/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30">
    <sortCondition descending="1" ref="W6:W30"/>
  </sortState>
  <mergeCells count="32">
    <mergeCell ref="U3:V3"/>
    <mergeCell ref="W3:X3"/>
    <mergeCell ref="Y34:AB36"/>
    <mergeCell ref="W2:X2"/>
    <mergeCell ref="Q1:R1"/>
    <mergeCell ref="S1:T1"/>
    <mergeCell ref="U1:V1"/>
    <mergeCell ref="E2:F2"/>
    <mergeCell ref="S2:T2"/>
    <mergeCell ref="U2:V2"/>
    <mergeCell ref="E1:F1"/>
    <mergeCell ref="G1:H1"/>
    <mergeCell ref="I1:J1"/>
    <mergeCell ref="K1:L1"/>
    <mergeCell ref="M1:N1"/>
    <mergeCell ref="O1:P1"/>
    <mergeCell ref="A62:AM62"/>
    <mergeCell ref="G2:H2"/>
    <mergeCell ref="I2:J2"/>
    <mergeCell ref="K2:L2"/>
    <mergeCell ref="M2:N2"/>
    <mergeCell ref="O2:P2"/>
    <mergeCell ref="Q2:R2"/>
    <mergeCell ref="B3:D3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7FD0-BFD8-4EC2-9073-5867DF4CD968}">
  <dimension ref="A1:AV62"/>
  <sheetViews>
    <sheetView zoomScale="77" zoomScaleNormal="77" workbookViewId="0">
      <selection activeCell="M16" sqref="M16"/>
    </sheetView>
  </sheetViews>
  <sheetFormatPr defaultRowHeight="14.4" x14ac:dyDescent="0.3"/>
  <cols>
    <col min="2" max="2" width="26.6640625" bestFit="1" customWidth="1"/>
    <col min="24" max="24" width="15" bestFit="1" customWidth="1"/>
    <col min="42" max="42" width="13.44140625" bestFit="1" customWidth="1"/>
  </cols>
  <sheetData>
    <row r="1" spans="1:48" ht="15.6" thickTop="1" thickBot="1" x14ac:dyDescent="0.35">
      <c r="A1" s="1"/>
      <c r="C1" s="1"/>
      <c r="D1" s="1"/>
      <c r="E1" s="72" t="s">
        <v>260</v>
      </c>
      <c r="F1" s="73"/>
      <c r="G1" s="72" t="s">
        <v>14</v>
      </c>
      <c r="H1" s="73"/>
      <c r="I1" s="72" t="s">
        <v>13</v>
      </c>
      <c r="J1" s="73"/>
      <c r="K1" s="72" t="s">
        <v>15</v>
      </c>
      <c r="L1" s="85"/>
      <c r="M1" s="85" t="s">
        <v>16</v>
      </c>
      <c r="N1" s="73"/>
      <c r="O1" s="72" t="s">
        <v>17</v>
      </c>
      <c r="P1" s="85"/>
      <c r="Q1" s="85" t="s">
        <v>18</v>
      </c>
      <c r="R1" s="73"/>
      <c r="S1" s="72" t="s">
        <v>22</v>
      </c>
      <c r="T1" s="73"/>
      <c r="U1" s="72" t="s">
        <v>23</v>
      </c>
      <c r="V1" s="73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U1" s="25"/>
      <c r="AV1" s="25"/>
    </row>
    <row r="2" spans="1:48" ht="19.2" thickTop="1" thickBot="1" x14ac:dyDescent="0.4">
      <c r="A2" s="2"/>
      <c r="B2" s="2" t="s">
        <v>32</v>
      </c>
      <c r="C2" s="2"/>
      <c r="D2" s="2"/>
      <c r="E2" s="90" t="s">
        <v>41</v>
      </c>
      <c r="F2" s="91"/>
      <c r="G2" s="90" t="s">
        <v>41</v>
      </c>
      <c r="H2" s="91"/>
      <c r="I2" s="90" t="s">
        <v>41</v>
      </c>
      <c r="J2" s="91"/>
      <c r="K2" s="90" t="s">
        <v>41</v>
      </c>
      <c r="L2" s="91"/>
      <c r="M2" s="90" t="s">
        <v>41</v>
      </c>
      <c r="N2" s="91"/>
      <c r="O2" s="90" t="s">
        <v>41</v>
      </c>
      <c r="P2" s="91"/>
      <c r="Q2" s="90" t="s">
        <v>41</v>
      </c>
      <c r="R2" s="91"/>
      <c r="S2" s="90" t="s">
        <v>41</v>
      </c>
      <c r="T2" s="91"/>
      <c r="U2" s="90" t="s">
        <v>41</v>
      </c>
      <c r="V2" s="91"/>
      <c r="W2" s="34" t="s">
        <v>272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"/>
      <c r="AU2" s="25"/>
      <c r="AV2" s="25"/>
    </row>
    <row r="3" spans="1:48" ht="15.6" thickTop="1" thickBot="1" x14ac:dyDescent="0.35">
      <c r="B3" s="77" t="s">
        <v>271</v>
      </c>
      <c r="C3" s="78"/>
      <c r="D3" s="78"/>
      <c r="E3" s="75">
        <v>24</v>
      </c>
      <c r="F3" s="75"/>
      <c r="G3" s="75"/>
      <c r="H3" s="75"/>
      <c r="I3" s="75">
        <v>12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>
        <v>18</v>
      </c>
      <c r="V3" s="75"/>
      <c r="W3" s="75">
        <f>AVERAGE(E3,I3,Q3,U3)-1</f>
        <v>17</v>
      </c>
      <c r="X3" s="75"/>
      <c r="Y3" s="27"/>
      <c r="Z3" s="27"/>
      <c r="AA3" s="3" t="s">
        <v>4</v>
      </c>
      <c r="AB3" s="5" t="s">
        <v>38</v>
      </c>
      <c r="AC3" s="4" t="s">
        <v>39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U3" s="25"/>
      <c r="AV3" s="25"/>
    </row>
    <row r="4" spans="1:48" ht="15" thickTop="1" x14ac:dyDescent="0.3">
      <c r="A4" s="1"/>
      <c r="B4" s="1"/>
      <c r="C4" s="1"/>
      <c r="D4" s="1"/>
      <c r="E4" s="6" t="s">
        <v>38</v>
      </c>
      <c r="F4" s="7"/>
      <c r="G4" s="6" t="s">
        <v>39</v>
      </c>
      <c r="H4" s="7"/>
      <c r="I4" s="6" t="s">
        <v>39</v>
      </c>
      <c r="J4" s="7"/>
      <c r="K4" s="6" t="s">
        <v>39</v>
      </c>
      <c r="L4" s="7"/>
      <c r="M4" s="6" t="s">
        <v>39</v>
      </c>
      <c r="N4" s="7"/>
      <c r="O4" s="6" t="s">
        <v>39</v>
      </c>
      <c r="P4" s="7"/>
      <c r="Q4" s="6" t="s">
        <v>39</v>
      </c>
      <c r="R4" s="7"/>
      <c r="S4" s="6" t="s">
        <v>39</v>
      </c>
      <c r="T4" s="7"/>
      <c r="U4" s="6" t="s">
        <v>39</v>
      </c>
      <c r="V4" s="7"/>
      <c r="W4" s="8" t="s">
        <v>5</v>
      </c>
      <c r="Y4" s="27"/>
      <c r="Z4" s="27"/>
      <c r="AA4" s="9">
        <v>1</v>
      </c>
      <c r="AB4" s="11">
        <v>20</v>
      </c>
      <c r="AC4" s="10">
        <v>10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U4" s="25"/>
      <c r="AV4" s="25"/>
    </row>
    <row r="5" spans="1:48" ht="15" thickBot="1" x14ac:dyDescent="0.35">
      <c r="A5" s="12" t="s">
        <v>6</v>
      </c>
      <c r="B5" s="1" t="s">
        <v>19</v>
      </c>
      <c r="C5" s="1" t="s">
        <v>20</v>
      </c>
      <c r="D5" s="13" t="s">
        <v>21</v>
      </c>
      <c r="E5" s="14" t="s">
        <v>7</v>
      </c>
      <c r="F5" s="15" t="s">
        <v>8</v>
      </c>
      <c r="G5" s="14" t="s">
        <v>7</v>
      </c>
      <c r="H5" s="15" t="s">
        <v>8</v>
      </c>
      <c r="I5" s="14" t="s">
        <v>7</v>
      </c>
      <c r="J5" s="15" t="s">
        <v>8</v>
      </c>
      <c r="K5" s="14" t="s">
        <v>7</v>
      </c>
      <c r="L5" s="15" t="s">
        <v>8</v>
      </c>
      <c r="M5" s="14" t="s">
        <v>7</v>
      </c>
      <c r="N5" s="15" t="s">
        <v>8</v>
      </c>
      <c r="O5" s="14" t="s">
        <v>7</v>
      </c>
      <c r="P5" s="15" t="s">
        <v>8</v>
      </c>
      <c r="Q5" s="14" t="s">
        <v>7</v>
      </c>
      <c r="R5" s="15" t="s">
        <v>8</v>
      </c>
      <c r="S5" s="14" t="s">
        <v>7</v>
      </c>
      <c r="T5" s="15" t="s">
        <v>8</v>
      </c>
      <c r="U5" s="14" t="s">
        <v>7</v>
      </c>
      <c r="V5" s="15" t="s">
        <v>8</v>
      </c>
      <c r="W5" s="16" t="s">
        <v>9</v>
      </c>
      <c r="X5" s="17"/>
      <c r="Y5" s="27"/>
      <c r="Z5" s="27"/>
      <c r="AA5" s="9">
        <v>2</v>
      </c>
      <c r="AB5" s="11">
        <v>19</v>
      </c>
      <c r="AC5" s="10">
        <v>9.5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U5" s="25"/>
      <c r="AV5" s="25"/>
    </row>
    <row r="6" spans="1:48" ht="15" thickTop="1" x14ac:dyDescent="0.3">
      <c r="A6" s="12">
        <v>1</v>
      </c>
      <c r="B6" s="18" t="s">
        <v>168</v>
      </c>
      <c r="C6" s="12">
        <v>2000</v>
      </c>
      <c r="D6" s="23" t="s">
        <v>10</v>
      </c>
      <c r="E6" s="20">
        <v>1</v>
      </c>
      <c r="F6" s="21">
        <f>(VLOOKUP(E6,$AA$4:$AC$23,MATCH($E$4,$AA$3:$AC$3,0),0))</f>
        <v>20</v>
      </c>
      <c r="G6" s="20"/>
      <c r="H6" s="21"/>
      <c r="I6" s="20">
        <v>2</v>
      </c>
      <c r="J6" s="21">
        <f>(VLOOKUP(I6,$AA$4:$AC$23,MATCH($I$4,$AA$3:$AC$3,0),0)-(VLOOKUP($I$3,$AA$4:$AC$23,MATCH($I$4,$AA$3:$AC$3,0),0)))</f>
        <v>5</v>
      </c>
      <c r="K6" s="20"/>
      <c r="L6" s="21"/>
      <c r="M6" s="20"/>
      <c r="N6" s="21"/>
      <c r="O6" s="20"/>
      <c r="P6" s="21"/>
      <c r="Q6" s="20"/>
      <c r="R6" s="21"/>
      <c r="S6" s="20"/>
      <c r="T6" s="21"/>
      <c r="U6" s="20">
        <v>2</v>
      </c>
      <c r="V6" s="21">
        <f>(VLOOKUP(U6,$AA$4:$AC$23,MATCH($U$4,$AA$3:$AC$3,0),0)-(VLOOKUP($U$3,$AA$4:$AC$23,MATCH($U$4,$AA$3:$AC$3,0),0)))</f>
        <v>8</v>
      </c>
      <c r="W6" s="22">
        <f>SUM(LARGE((H6,F6,J6,L6,N6,P6,R6,T6,V6),{1;2;3}))</f>
        <v>33</v>
      </c>
      <c r="X6" s="18" t="s">
        <v>168</v>
      </c>
      <c r="Y6" s="27"/>
      <c r="Z6" s="27"/>
      <c r="AA6" s="9">
        <v>3</v>
      </c>
      <c r="AB6" s="11">
        <v>18</v>
      </c>
      <c r="AC6" s="10">
        <v>9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U6" s="25"/>
      <c r="AV6" s="25"/>
    </row>
    <row r="7" spans="1:48" x14ac:dyDescent="0.3">
      <c r="A7" s="12">
        <v>2</v>
      </c>
      <c r="B7" s="18" t="s">
        <v>165</v>
      </c>
      <c r="C7" s="12">
        <v>2000</v>
      </c>
      <c r="D7" s="23" t="s">
        <v>11</v>
      </c>
      <c r="E7" s="24">
        <v>3</v>
      </c>
      <c r="F7" s="21">
        <f>(VLOOKUP(E7,$AA$4:$AC$23,MATCH($E$4,$AA$3:$AC$3,0),0))</f>
        <v>18</v>
      </c>
      <c r="G7" s="24"/>
      <c r="H7" s="21"/>
      <c r="I7" s="24">
        <v>4</v>
      </c>
      <c r="J7" s="21">
        <f>(VLOOKUP(I7,$AA$4:$AC$23,MATCH($I$4,$AA$3:$AC$3,0),0)-(VLOOKUP($I$3,$AA$4:$AC$23,MATCH($I$4,$AA$3:$AC$3,0),0)))</f>
        <v>4</v>
      </c>
      <c r="K7" s="24"/>
      <c r="L7" s="21"/>
      <c r="M7" s="24"/>
      <c r="N7" s="21"/>
      <c r="O7" s="24"/>
      <c r="P7" s="21"/>
      <c r="Q7" s="24"/>
      <c r="R7" s="21"/>
      <c r="S7" s="24"/>
      <c r="T7" s="21"/>
      <c r="U7" s="24">
        <v>6</v>
      </c>
      <c r="V7" s="21">
        <f>(VLOOKUP(U7,$AA$4:$AC$23,MATCH($U$4,$AA$3:$AC$3,0),0)-(VLOOKUP($U$3,$AA$4:$AC$23,MATCH($U$4,$AA$3:$AC$3,0),0)))</f>
        <v>6</v>
      </c>
      <c r="W7" s="22">
        <f>SUM(LARGE((H7,F7,J7,L7,N7,P7,R7,T7,V7),{1;2;3}))</f>
        <v>28</v>
      </c>
      <c r="X7" s="18" t="s">
        <v>165</v>
      </c>
      <c r="Y7" s="27"/>
      <c r="Z7" s="27"/>
      <c r="AA7" s="9">
        <v>4</v>
      </c>
      <c r="AB7" s="11">
        <v>17</v>
      </c>
      <c r="AC7" s="10">
        <v>8.5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U7" s="25"/>
      <c r="AV7" s="25"/>
    </row>
    <row r="8" spans="1:48" x14ac:dyDescent="0.3">
      <c r="A8" s="12">
        <v>3</v>
      </c>
      <c r="B8" s="18" t="s">
        <v>108</v>
      </c>
      <c r="C8" s="12">
        <v>2001</v>
      </c>
      <c r="D8" s="23" t="s">
        <v>11</v>
      </c>
      <c r="E8" s="24">
        <v>5</v>
      </c>
      <c r="F8" s="21">
        <f>(VLOOKUP(E8,$AA$4:$AC$23,MATCH($E$4,$AA$3:$AC$3,0),0))</f>
        <v>16</v>
      </c>
      <c r="G8" s="24"/>
      <c r="H8" s="21"/>
      <c r="I8" s="24">
        <v>3</v>
      </c>
      <c r="J8" s="21">
        <f>(VLOOKUP(I8,$AA$4:$AC$23,MATCH($I$4,$AA$3:$AC$3,0),0)-(VLOOKUP($I$3,$AA$4:$AC$23,MATCH($I$4,$AA$3:$AC$3,0),0)))</f>
        <v>4.5</v>
      </c>
      <c r="K8" s="24"/>
      <c r="L8" s="21"/>
      <c r="M8" s="24"/>
      <c r="N8" s="21"/>
      <c r="O8" s="24"/>
      <c r="P8" s="21"/>
      <c r="Q8" s="24"/>
      <c r="R8" s="21"/>
      <c r="S8" s="24"/>
      <c r="T8" s="21"/>
      <c r="U8" s="20">
        <v>4</v>
      </c>
      <c r="V8" s="21">
        <f>(VLOOKUP(U8,$AA$4:$AC$23,MATCH($U$4,$AA$3:$AC$3,0),0)-(VLOOKUP($U$3,$AA$4:$AC$23,MATCH($U$4,$AA$3:$AC$3,0),0)))</f>
        <v>7</v>
      </c>
      <c r="W8" s="22">
        <f>SUM(LARGE((H8,F8,J8,L8,N8,P8,R8,T8,V8),{1;2;3}))</f>
        <v>27.5</v>
      </c>
      <c r="X8" s="18" t="s">
        <v>108</v>
      </c>
      <c r="Y8" s="27"/>
      <c r="Z8" s="27"/>
      <c r="AA8" s="9">
        <v>5</v>
      </c>
      <c r="AB8" s="11">
        <v>16</v>
      </c>
      <c r="AC8" s="10">
        <v>8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U8" s="25"/>
      <c r="AV8" s="25"/>
    </row>
    <row r="9" spans="1:48" x14ac:dyDescent="0.3">
      <c r="A9" s="12">
        <v>4</v>
      </c>
      <c r="B9" s="18" t="s">
        <v>106</v>
      </c>
      <c r="C9" s="12">
        <v>2001</v>
      </c>
      <c r="D9" s="23" t="s">
        <v>117</v>
      </c>
      <c r="E9" s="24">
        <v>4</v>
      </c>
      <c r="F9" s="21">
        <f>(VLOOKUP(E9,$AA$4:$AC$23,MATCH($E$4,$AA$3:$AC$3,0),0))</f>
        <v>17</v>
      </c>
      <c r="G9" s="24"/>
      <c r="H9" s="21"/>
      <c r="I9" s="24">
        <v>9</v>
      </c>
      <c r="J9" s="21">
        <f>(VLOOKUP(I9,$AA$4:$AC$23,MATCH($I$4,$AA$3:$AC$3,0),0)-(VLOOKUP($I$3,$AA$4:$AC$23,MATCH($I$4,$AA$3:$AC$3,0),0)))</f>
        <v>1.5</v>
      </c>
      <c r="K9" s="24"/>
      <c r="L9" s="21"/>
      <c r="M9" s="24"/>
      <c r="N9" s="21"/>
      <c r="O9" s="24"/>
      <c r="P9" s="21"/>
      <c r="Q9" s="24"/>
      <c r="R9" s="21"/>
      <c r="S9" s="24"/>
      <c r="T9" s="21"/>
      <c r="U9" s="24">
        <v>1</v>
      </c>
      <c r="V9" s="21">
        <f>(VLOOKUP(U9,$AA$4:$AC$23,MATCH($U$4,$AA$3:$AC$3,0),0)-(VLOOKUP($U$3,$AA$4:$AC$23,MATCH($U$4,$AA$3:$AC$3,0),0)))</f>
        <v>8.5</v>
      </c>
      <c r="W9" s="22">
        <f>SUM(LARGE((H9,F9,J9,L9,N9,P9,R9,T9,V9),{1;2;3}))</f>
        <v>27</v>
      </c>
      <c r="X9" s="18" t="s">
        <v>106</v>
      </c>
      <c r="Y9" s="27"/>
      <c r="Z9" s="27"/>
      <c r="AA9" s="9">
        <v>6</v>
      </c>
      <c r="AB9" s="11">
        <v>15</v>
      </c>
      <c r="AC9" s="10">
        <v>7.5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U9" s="25"/>
      <c r="AV9" s="25"/>
    </row>
    <row r="10" spans="1:48" x14ac:dyDescent="0.3">
      <c r="A10" s="12">
        <v>5</v>
      </c>
      <c r="B10" s="18" t="s">
        <v>169</v>
      </c>
      <c r="C10" s="12">
        <v>2000</v>
      </c>
      <c r="D10" s="23" t="s">
        <v>87</v>
      </c>
      <c r="E10" s="24">
        <v>8</v>
      </c>
      <c r="F10" s="21">
        <f>(VLOOKUP(E10,$AA$4:$AC$23,MATCH($E$4,$AA$3:$AC$3,0),0))</f>
        <v>13</v>
      </c>
      <c r="G10" s="24"/>
      <c r="H10" s="21"/>
      <c r="I10" s="24">
        <v>1</v>
      </c>
      <c r="J10" s="21">
        <f>(VLOOKUP(I10,$AA$4:$AC$23,MATCH($I$4,$AA$3:$AC$3,0),0)-(VLOOKUP($I$3,$AA$4:$AC$23,MATCH($I$4,$AA$3:$AC$3,0),0)))</f>
        <v>5.5</v>
      </c>
      <c r="K10" s="24"/>
      <c r="L10" s="21"/>
      <c r="M10" s="24"/>
      <c r="N10" s="21"/>
      <c r="O10" s="24"/>
      <c r="P10" s="21"/>
      <c r="Q10" s="24"/>
      <c r="R10" s="21"/>
      <c r="S10" s="24"/>
      <c r="T10" s="21"/>
      <c r="U10" s="20">
        <v>3</v>
      </c>
      <c r="V10" s="21">
        <f>(VLOOKUP(U10,$AA$4:$AC$23,MATCH($U$4,$AA$3:$AC$3,0),0)-(VLOOKUP($U$3,$AA$4:$AC$23,MATCH($U$4,$AA$3:$AC$3,0),0)))</f>
        <v>7.5</v>
      </c>
      <c r="W10" s="22">
        <f>SUM(LARGE((H10,F10,J10,L10,N10,P10,R10,T10,V10),{1;2;3}))</f>
        <v>26</v>
      </c>
      <c r="X10" s="18" t="s">
        <v>169</v>
      </c>
      <c r="Y10" s="27"/>
      <c r="Z10" s="27"/>
      <c r="AA10" s="9">
        <v>7</v>
      </c>
      <c r="AB10" s="11">
        <v>14</v>
      </c>
      <c r="AC10" s="10">
        <v>7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U10" s="25"/>
      <c r="AV10" s="25"/>
    </row>
    <row r="11" spans="1:48" x14ac:dyDescent="0.3">
      <c r="A11" s="12">
        <v>6</v>
      </c>
      <c r="B11" s="18" t="s">
        <v>173</v>
      </c>
      <c r="C11" s="12">
        <v>2000</v>
      </c>
      <c r="D11" s="23" t="s">
        <v>10</v>
      </c>
      <c r="E11" s="24">
        <v>2</v>
      </c>
      <c r="F11" s="21">
        <f>(VLOOKUP(E11,$AA$4:$AC$23,MATCH($E$4,$AA$3:$AC$3,0),0))</f>
        <v>19</v>
      </c>
      <c r="G11" s="24"/>
      <c r="H11" s="21"/>
      <c r="I11" s="24">
        <v>10</v>
      </c>
      <c r="J11" s="21">
        <f>(VLOOKUP(I11,$AA$4:$AC$23,MATCH($I$4,$AA$3:$AC$3,0),0)-(VLOOKUP($I$3,$AA$4:$AC$23,MATCH($I$4,$AA$3:$AC$3,0),0)))</f>
        <v>1</v>
      </c>
      <c r="K11" s="24"/>
      <c r="L11" s="21"/>
      <c r="M11" s="24"/>
      <c r="N11" s="21"/>
      <c r="O11" s="24"/>
      <c r="P11" s="21"/>
      <c r="Q11" s="24"/>
      <c r="R11" s="21"/>
      <c r="S11" s="24"/>
      <c r="T11" s="21"/>
      <c r="U11" s="24">
        <v>10</v>
      </c>
      <c r="V11" s="21">
        <f>(VLOOKUP(U11,$AA$4:$AC$23,MATCH($U$4,$AA$3:$AC$3,0),0)-(VLOOKUP($U$3,$AA$4:$AC$23,MATCH($U$4,$AA$3:$AC$3,0),0)))</f>
        <v>4</v>
      </c>
      <c r="W11" s="22">
        <f>SUM(LARGE((H11,F11,J11,L11,N11,P11,R11,T11,V11),{1;2;3}))</f>
        <v>24</v>
      </c>
      <c r="X11" s="18" t="s">
        <v>173</v>
      </c>
      <c r="Y11" s="27"/>
      <c r="Z11" s="27"/>
      <c r="AA11" s="9">
        <v>8</v>
      </c>
      <c r="AB11" s="11">
        <v>13</v>
      </c>
      <c r="AC11" s="10">
        <v>6.5</v>
      </c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U11" s="25"/>
      <c r="AV11" s="25"/>
    </row>
    <row r="12" spans="1:48" x14ac:dyDescent="0.3">
      <c r="A12" s="12">
        <v>7</v>
      </c>
      <c r="B12" s="18" t="s">
        <v>170</v>
      </c>
      <c r="C12" s="12">
        <v>2001</v>
      </c>
      <c r="D12" s="23" t="s">
        <v>43</v>
      </c>
      <c r="E12" s="24">
        <v>6</v>
      </c>
      <c r="F12" s="21">
        <f>(VLOOKUP(E12,$AA$4:$AC$23,MATCH($E$4,$AA$3:$AC$3,0),0))</f>
        <v>15</v>
      </c>
      <c r="G12" s="24"/>
      <c r="H12" s="21"/>
      <c r="I12" s="24"/>
      <c r="J12" s="21"/>
      <c r="K12" s="24"/>
      <c r="L12" s="21"/>
      <c r="M12" s="24"/>
      <c r="N12" s="21"/>
      <c r="O12" s="24"/>
      <c r="P12" s="21"/>
      <c r="Q12" s="24"/>
      <c r="R12" s="21"/>
      <c r="S12" s="24"/>
      <c r="T12" s="21">
        <v>0</v>
      </c>
      <c r="U12" s="20">
        <v>5</v>
      </c>
      <c r="V12" s="21">
        <f>(VLOOKUP(U12,$AA$4:$AC$23,MATCH($U$4,$AA$3:$AC$3,0),0)-(VLOOKUP($U$3,$AA$4:$AC$23,MATCH($U$4,$AA$3:$AC$3,0),0)))</f>
        <v>6.5</v>
      </c>
      <c r="W12" s="22">
        <f>SUM(LARGE((H12,F12,J12,L12,N12,P12,R12,T12,V12),{1;2;3}))</f>
        <v>21.5</v>
      </c>
      <c r="X12" s="18" t="s">
        <v>170</v>
      </c>
      <c r="Y12" s="27"/>
      <c r="Z12" s="27"/>
      <c r="AA12" s="9">
        <v>9</v>
      </c>
      <c r="AB12" s="11">
        <v>12</v>
      </c>
      <c r="AC12" s="10">
        <v>6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U12" s="25"/>
      <c r="AV12" s="25"/>
    </row>
    <row r="13" spans="1:48" x14ac:dyDescent="0.3">
      <c r="A13" s="12">
        <v>8</v>
      </c>
      <c r="B13" s="18" t="s">
        <v>174</v>
      </c>
      <c r="C13" s="12">
        <v>2000</v>
      </c>
      <c r="D13" s="23" t="s">
        <v>10</v>
      </c>
      <c r="E13" s="24">
        <v>7</v>
      </c>
      <c r="F13" s="21">
        <f>(VLOOKUP(E13,$AA$4:$AC$23,MATCH($E$4,$AA$3:$AC$3,0),0))</f>
        <v>14</v>
      </c>
      <c r="G13" s="24"/>
      <c r="H13" s="21"/>
      <c r="I13" s="24">
        <v>7</v>
      </c>
      <c r="J13" s="21">
        <f>(VLOOKUP(I13,$AA$4:$AC$23,MATCH($I$4,$AA$3:$AC$3,0),0)-(VLOOKUP($I$3,$AA$4:$AC$23,MATCH($I$4,$AA$3:$AC$3,0),0)))</f>
        <v>2.5</v>
      </c>
      <c r="K13" s="24"/>
      <c r="L13" s="21"/>
      <c r="M13" s="24"/>
      <c r="N13" s="21"/>
      <c r="O13" s="24"/>
      <c r="P13" s="21"/>
      <c r="Q13" s="24"/>
      <c r="R13" s="21"/>
      <c r="S13" s="24"/>
      <c r="T13" s="21"/>
      <c r="U13" s="24">
        <v>11</v>
      </c>
      <c r="V13" s="21">
        <f>(VLOOKUP(U13,$AA$4:$AC$23,MATCH($U$4,$AA$3:$AC$3,0),0)-(VLOOKUP($U$3,$AA$4:$AC$23,MATCH($U$4,$AA$3:$AC$3,0),0)))</f>
        <v>3.5</v>
      </c>
      <c r="W13" s="22">
        <f>SUM(LARGE((H13,F13,J13,L13,N13,P13,R13,T13,V13),{1;2;3}))</f>
        <v>20</v>
      </c>
      <c r="X13" s="18" t="s">
        <v>174</v>
      </c>
      <c r="Y13" s="27"/>
      <c r="Z13" s="27"/>
      <c r="AA13" s="9">
        <v>10</v>
      </c>
      <c r="AB13" s="11">
        <v>11</v>
      </c>
      <c r="AC13" s="10">
        <v>5.5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U13" s="25"/>
      <c r="AV13" s="25"/>
    </row>
    <row r="14" spans="1:48" x14ac:dyDescent="0.3">
      <c r="A14" s="12">
        <v>9</v>
      </c>
      <c r="B14" s="18" t="s">
        <v>171</v>
      </c>
      <c r="C14" s="12">
        <v>2000</v>
      </c>
      <c r="D14" s="23" t="s">
        <v>11</v>
      </c>
      <c r="E14" s="24">
        <v>10</v>
      </c>
      <c r="F14" s="21">
        <f>(VLOOKUP(E14,$AA$4:$AC$23,MATCH($E$4,$AA$3:$AC$3,0),0))</f>
        <v>11</v>
      </c>
      <c r="G14" s="24"/>
      <c r="H14" s="21"/>
      <c r="I14" s="24">
        <v>8</v>
      </c>
      <c r="J14" s="21">
        <f>(VLOOKUP(I14,$AA$4:$AC$23,MATCH($I$4,$AA$3:$AC$3,0),0)-(VLOOKUP($I$3,$AA$4:$AC$23,MATCH($I$4,$AA$3:$AC$3,0),0)))</f>
        <v>2</v>
      </c>
      <c r="K14" s="24"/>
      <c r="L14" s="21">
        <v>0</v>
      </c>
      <c r="M14" s="24"/>
      <c r="N14" s="21">
        <v>0</v>
      </c>
      <c r="O14" s="24"/>
      <c r="P14" s="21">
        <v>0</v>
      </c>
      <c r="Q14" s="24"/>
      <c r="R14" s="21"/>
      <c r="S14" s="24"/>
      <c r="T14" s="21"/>
      <c r="U14" s="20">
        <v>8</v>
      </c>
      <c r="V14" s="21">
        <f>(VLOOKUP(U14,$AA$4:$AC$23,MATCH($U$4,$AA$3:$AC$3,0),0)-(VLOOKUP($U$3,$AA$4:$AC$23,MATCH($U$4,$AA$3:$AC$3,0),0)))</f>
        <v>5</v>
      </c>
      <c r="W14" s="22">
        <f>SUM(LARGE((H14,F14,J14,L14,N14,P14,R14,T14,V14),{1;2;3}))</f>
        <v>18</v>
      </c>
      <c r="X14" s="18" t="s">
        <v>171</v>
      </c>
      <c r="Y14" s="27"/>
      <c r="Z14" s="27"/>
      <c r="AA14" s="9">
        <v>11</v>
      </c>
      <c r="AB14" s="11">
        <v>10</v>
      </c>
      <c r="AC14" s="10">
        <v>5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U14" s="25"/>
      <c r="AV14" s="25"/>
    </row>
    <row r="15" spans="1:48" x14ac:dyDescent="0.3">
      <c r="A15" s="12">
        <v>10</v>
      </c>
      <c r="B15" s="18" t="s">
        <v>172</v>
      </c>
      <c r="C15" s="12">
        <v>2000</v>
      </c>
      <c r="D15" s="23" t="s">
        <v>10</v>
      </c>
      <c r="E15" s="24">
        <v>12</v>
      </c>
      <c r="F15" s="21">
        <f>(VLOOKUP(E15,$AA$4:$AC$23,MATCH($E$4,$AA$3:$AC$3,0),0))</f>
        <v>9</v>
      </c>
      <c r="G15" s="24"/>
      <c r="H15" s="21"/>
      <c r="I15" s="24">
        <v>5</v>
      </c>
      <c r="J15" s="21">
        <f>(VLOOKUP(I15,$AA$4:$AC$23,MATCH($I$4,$AA$3:$AC$3,0),0)-(VLOOKUP($I$3,$AA$4:$AC$23,MATCH($I$4,$AA$3:$AC$3,0),0)))</f>
        <v>3.5</v>
      </c>
      <c r="K15" s="24"/>
      <c r="L15" s="21"/>
      <c r="M15" s="24"/>
      <c r="N15" s="21"/>
      <c r="O15" s="24"/>
      <c r="P15" s="21"/>
      <c r="Q15" s="24"/>
      <c r="R15" s="21"/>
      <c r="S15" s="24"/>
      <c r="T15" s="21"/>
      <c r="U15" s="24">
        <v>9</v>
      </c>
      <c r="V15" s="21">
        <f>(VLOOKUP(U15,$AA$4:$AC$23,MATCH($U$4,$AA$3:$AC$3,0),0)-(VLOOKUP($U$3,$AA$4:$AC$23,MATCH($U$4,$AA$3:$AC$3,0),0)))</f>
        <v>4.5</v>
      </c>
      <c r="W15" s="22">
        <f>SUM(LARGE((H15,F15,J15,L15,N15,P15,R15,T15,V15),{1;2;3}))</f>
        <v>17</v>
      </c>
      <c r="X15" s="18" t="s">
        <v>172</v>
      </c>
      <c r="Y15" s="27"/>
      <c r="Z15" s="27"/>
      <c r="AA15" s="9">
        <v>12</v>
      </c>
      <c r="AB15" s="11">
        <v>9</v>
      </c>
      <c r="AC15" s="10">
        <v>4.5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U15" s="25"/>
      <c r="AV15" s="25"/>
    </row>
    <row r="16" spans="1:48" x14ac:dyDescent="0.3">
      <c r="A16" s="12">
        <v>11</v>
      </c>
      <c r="B16" s="18" t="s">
        <v>178</v>
      </c>
      <c r="C16" s="12">
        <v>2001</v>
      </c>
      <c r="D16" s="23" t="s">
        <v>43</v>
      </c>
      <c r="E16" s="24">
        <v>9</v>
      </c>
      <c r="F16" s="21">
        <f>(VLOOKUP(E16,$AA$4:$AC$23,MATCH($E$4,$AA$3:$AC$3,0),0))</f>
        <v>12</v>
      </c>
      <c r="G16" s="24"/>
      <c r="H16" s="21"/>
      <c r="I16" s="24"/>
      <c r="J16" s="21"/>
      <c r="K16" s="24"/>
      <c r="L16" s="21"/>
      <c r="M16" s="24"/>
      <c r="N16" s="21"/>
      <c r="O16" s="24"/>
      <c r="P16" s="21"/>
      <c r="Q16" s="24"/>
      <c r="R16" s="21"/>
      <c r="S16" s="24"/>
      <c r="T16" s="21">
        <v>0</v>
      </c>
      <c r="U16" s="20">
        <v>15</v>
      </c>
      <c r="V16" s="21">
        <f>(VLOOKUP(U16,$AA$4:$AC$23,MATCH($U$4,$AA$3:$AC$3,0),0)-(VLOOKUP($U$3,$AA$4:$AC$23,MATCH($U$4,$AA$3:$AC$3,0),0)))</f>
        <v>1.5</v>
      </c>
      <c r="W16" s="22">
        <f>SUM(LARGE((H16,F16,J16,L16,N16,P16,R16,T16,V16),{1;2;3}))</f>
        <v>13.5</v>
      </c>
      <c r="X16" s="18" t="s">
        <v>178</v>
      </c>
      <c r="Y16" s="27"/>
      <c r="Z16" s="27"/>
      <c r="AA16" s="9">
        <v>13</v>
      </c>
      <c r="AB16" s="11">
        <v>8</v>
      </c>
      <c r="AC16" s="10">
        <v>4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U16" s="25"/>
      <c r="AV16" s="25"/>
    </row>
    <row r="17" spans="1:48" x14ac:dyDescent="0.3">
      <c r="A17" s="12">
        <v>12</v>
      </c>
      <c r="B17" s="18" t="s">
        <v>175</v>
      </c>
      <c r="C17" s="12">
        <v>1999</v>
      </c>
      <c r="D17" s="23" t="s">
        <v>43</v>
      </c>
      <c r="E17" s="24">
        <v>11</v>
      </c>
      <c r="F17" s="21">
        <f>(VLOOKUP(E17,$AA$4:$AC$23,MATCH($E$4,$AA$3:$AC$3,0),0))</f>
        <v>10</v>
      </c>
      <c r="G17" s="24"/>
      <c r="H17" s="21"/>
      <c r="I17" s="24"/>
      <c r="J17" s="21"/>
      <c r="K17" s="24"/>
      <c r="L17" s="21"/>
      <c r="M17" s="24"/>
      <c r="N17" s="21"/>
      <c r="O17" s="24"/>
      <c r="P17" s="21"/>
      <c r="Q17" s="24"/>
      <c r="R17" s="21"/>
      <c r="S17" s="24"/>
      <c r="T17" s="21">
        <v>0</v>
      </c>
      <c r="U17" s="24">
        <v>12</v>
      </c>
      <c r="V17" s="21">
        <f>(VLOOKUP(U17,$AA$4:$AC$23,MATCH($U$4,$AA$3:$AC$3,0),0)-(VLOOKUP($U$3,$AA$4:$AC$23,MATCH($U$4,$AA$3:$AC$3,0),0)))</f>
        <v>3</v>
      </c>
      <c r="W17" s="22">
        <f>SUM(LARGE((H17,F17,J17,L17,N17,P17,R17,T17,V17),{1;2;3}))</f>
        <v>13</v>
      </c>
      <c r="X17" s="18" t="s">
        <v>175</v>
      </c>
      <c r="Y17" s="27"/>
      <c r="Z17" s="27"/>
      <c r="AA17" s="9">
        <v>14</v>
      </c>
      <c r="AB17" s="11">
        <v>7</v>
      </c>
      <c r="AC17" s="10">
        <v>3.5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U17" s="25"/>
      <c r="AV17" s="25"/>
    </row>
    <row r="18" spans="1:48" x14ac:dyDescent="0.3">
      <c r="A18" s="12">
        <v>13</v>
      </c>
      <c r="B18" s="18" t="s">
        <v>177</v>
      </c>
      <c r="C18" s="12">
        <v>1999</v>
      </c>
      <c r="D18" s="23" t="s">
        <v>11</v>
      </c>
      <c r="E18" s="24">
        <v>13</v>
      </c>
      <c r="F18" s="21">
        <f>(VLOOKUP(E18,$AA$4:$AC$23,MATCH($E$4,$AA$3:$AC$3,0),0))</f>
        <v>8</v>
      </c>
      <c r="G18" s="24"/>
      <c r="H18" s="21"/>
      <c r="I18" s="24"/>
      <c r="J18" s="21"/>
      <c r="K18" s="24"/>
      <c r="L18" s="21"/>
      <c r="M18" s="24"/>
      <c r="N18" s="21"/>
      <c r="O18" s="24"/>
      <c r="P18" s="21"/>
      <c r="Q18" s="24"/>
      <c r="R18" s="21"/>
      <c r="S18" s="24"/>
      <c r="T18" s="21">
        <v>0</v>
      </c>
      <c r="U18" s="20">
        <v>14</v>
      </c>
      <c r="V18" s="21">
        <f>(VLOOKUP(U18,$AA$4:$AC$23,MATCH($U$4,$AA$3:$AC$3,0),0)-(VLOOKUP($U$3,$AA$4:$AC$23,MATCH($U$4,$AA$3:$AC$3,0),0)))</f>
        <v>2</v>
      </c>
      <c r="W18" s="22">
        <f>SUM(LARGE((H18,F18,J18,L18,N18,P18,R18,T18,V18),{1;2;3}))</f>
        <v>10</v>
      </c>
      <c r="X18" s="18" t="s">
        <v>177</v>
      </c>
      <c r="Y18" s="27"/>
      <c r="Z18" s="27"/>
      <c r="AA18" s="9">
        <v>15</v>
      </c>
      <c r="AB18" s="11">
        <v>6</v>
      </c>
      <c r="AC18" s="10">
        <v>3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U18" s="25"/>
      <c r="AV18" s="25"/>
    </row>
    <row r="19" spans="1:48" x14ac:dyDescent="0.3">
      <c r="A19" s="12">
        <v>14</v>
      </c>
      <c r="B19" s="18" t="s">
        <v>111</v>
      </c>
      <c r="C19" s="12">
        <v>2002</v>
      </c>
      <c r="D19" s="23" t="s">
        <v>11</v>
      </c>
      <c r="E19" s="24">
        <v>14</v>
      </c>
      <c r="F19" s="21">
        <f>(VLOOKUP(E19,$AA$4:$AC$23,MATCH($E$4,$AA$3:$AC$3,0),0))</f>
        <v>7</v>
      </c>
      <c r="G19" s="24"/>
      <c r="H19" s="21"/>
      <c r="I19" s="24"/>
      <c r="J19" s="21"/>
      <c r="K19" s="24"/>
      <c r="L19" s="21"/>
      <c r="M19" s="24"/>
      <c r="N19" s="21"/>
      <c r="O19" s="24"/>
      <c r="P19" s="21"/>
      <c r="Q19" s="24"/>
      <c r="R19" s="21">
        <v>0</v>
      </c>
      <c r="S19" s="24"/>
      <c r="T19" s="21">
        <v>0</v>
      </c>
      <c r="U19" s="24"/>
      <c r="V19" s="21"/>
      <c r="W19" s="22">
        <f>SUM(LARGE((H19,F19,J19,L19,N19,P19,R19,T19,V19),{1;2;3}))</f>
        <v>7</v>
      </c>
      <c r="X19" s="18" t="s">
        <v>111</v>
      </c>
      <c r="Y19" s="27"/>
      <c r="Z19" s="27"/>
      <c r="AA19" s="9">
        <v>16</v>
      </c>
      <c r="AB19" s="11">
        <v>5</v>
      </c>
      <c r="AC19" s="10">
        <v>2.5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U19" s="25"/>
      <c r="AV19" s="25"/>
    </row>
    <row r="20" spans="1:48" x14ac:dyDescent="0.3">
      <c r="A20" s="12">
        <v>15</v>
      </c>
      <c r="B20" s="18" t="s">
        <v>110</v>
      </c>
      <c r="C20" s="12">
        <v>2001</v>
      </c>
      <c r="D20" s="23" t="s">
        <v>43</v>
      </c>
      <c r="E20" s="24">
        <v>15</v>
      </c>
      <c r="F20" s="21">
        <f>(VLOOKUP(E20,$AA$4:$AC$23,MATCH($E$4,$AA$3:$AC$3,0),0))</f>
        <v>6</v>
      </c>
      <c r="G20" s="24"/>
      <c r="H20" s="21"/>
      <c r="I20" s="24"/>
      <c r="J20" s="21"/>
      <c r="K20" s="24"/>
      <c r="L20" s="21"/>
      <c r="M20" s="24"/>
      <c r="N20" s="21"/>
      <c r="O20" s="24"/>
      <c r="P20" s="21"/>
      <c r="Q20" s="24"/>
      <c r="R20" s="21">
        <v>0</v>
      </c>
      <c r="S20" s="24"/>
      <c r="T20" s="21">
        <v>0</v>
      </c>
      <c r="U20" s="20"/>
      <c r="V20" s="21"/>
      <c r="W20" s="22">
        <f>SUM(LARGE((H20,F20,J20,L20,N20,P20,R20,T20,V20),{1;2;3}))</f>
        <v>6</v>
      </c>
      <c r="X20" s="18" t="s">
        <v>110</v>
      </c>
      <c r="Y20" s="27"/>
      <c r="Z20" s="27"/>
      <c r="AA20" s="9">
        <v>17</v>
      </c>
      <c r="AB20" s="11">
        <v>4</v>
      </c>
      <c r="AC20" s="10">
        <v>2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U20" s="25"/>
      <c r="AV20" s="25"/>
    </row>
    <row r="21" spans="1:48" x14ac:dyDescent="0.3">
      <c r="A21" s="12">
        <v>16</v>
      </c>
      <c r="B21" s="18" t="s">
        <v>107</v>
      </c>
      <c r="C21" s="12">
        <v>2001</v>
      </c>
      <c r="D21" s="23" t="s">
        <v>10</v>
      </c>
      <c r="E21" s="24"/>
      <c r="F21" s="21"/>
      <c r="G21" s="24"/>
      <c r="H21" s="21"/>
      <c r="I21" s="24"/>
      <c r="J21" s="21"/>
      <c r="K21" s="24"/>
      <c r="L21" s="21"/>
      <c r="M21" s="24"/>
      <c r="N21" s="21">
        <v>0</v>
      </c>
      <c r="O21" s="24"/>
      <c r="P21" s="21">
        <v>0</v>
      </c>
      <c r="Q21" s="24"/>
      <c r="R21" s="21">
        <v>0</v>
      </c>
      <c r="S21" s="24"/>
      <c r="T21" s="21">
        <v>0</v>
      </c>
      <c r="U21" s="24">
        <v>7</v>
      </c>
      <c r="V21" s="21">
        <f>(VLOOKUP(U21,$AA$4:$AC$23,MATCH($U$4,$AA$3:$AC$3,0),0)-(VLOOKUP($U$3,$AA$4:$AC$23,MATCH($U$4,$AA$3:$AC$3,0),0)))</f>
        <v>5.5</v>
      </c>
      <c r="W21" s="22">
        <f>SUM(LARGE((H21,F21,J21,L21,N21,P21,R21,T21,V21),{1;2;3}))</f>
        <v>5.5</v>
      </c>
      <c r="X21" s="18" t="s">
        <v>107</v>
      </c>
      <c r="Y21" s="27"/>
      <c r="Z21" s="27"/>
      <c r="AA21" s="9">
        <v>18</v>
      </c>
      <c r="AB21" s="11">
        <v>3</v>
      </c>
      <c r="AC21" s="10">
        <v>1.5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U21" s="25"/>
      <c r="AV21" s="25"/>
    </row>
    <row r="22" spans="1:48" x14ac:dyDescent="0.3">
      <c r="A22" s="12">
        <v>17</v>
      </c>
      <c r="B22" s="18" t="s">
        <v>119</v>
      </c>
      <c r="C22" s="12">
        <v>2002</v>
      </c>
      <c r="D22" s="23" t="s">
        <v>10</v>
      </c>
      <c r="E22" s="24">
        <v>16</v>
      </c>
      <c r="F22" s="21">
        <f>(VLOOKUP(E22,$AA$4:$AC$23,MATCH($E$4,$AA$3:$AC$3,0),0))</f>
        <v>5</v>
      </c>
      <c r="G22" s="24"/>
      <c r="H22" s="21"/>
      <c r="I22" s="24"/>
      <c r="J22" s="21"/>
      <c r="K22" s="24"/>
      <c r="L22" s="21"/>
      <c r="M22" s="24"/>
      <c r="N22" s="21"/>
      <c r="O22" s="24"/>
      <c r="P22" s="21"/>
      <c r="Q22" s="24"/>
      <c r="R22" s="21">
        <v>0</v>
      </c>
      <c r="S22" s="24"/>
      <c r="T22" s="21">
        <v>0</v>
      </c>
      <c r="U22" s="20"/>
      <c r="V22" s="21"/>
      <c r="W22" s="22">
        <f>SUM(LARGE((H22,F22,J22,L22,N22,P22,R22,T22,V22),{1;2;3}))</f>
        <v>5</v>
      </c>
      <c r="X22" s="18" t="s">
        <v>119</v>
      </c>
      <c r="Y22" s="27"/>
      <c r="Z22" s="27"/>
      <c r="AA22" s="9">
        <v>19</v>
      </c>
      <c r="AB22" s="11">
        <v>2</v>
      </c>
      <c r="AC22" s="10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U22" s="25"/>
      <c r="AV22" s="25"/>
    </row>
    <row r="23" spans="1:48" x14ac:dyDescent="0.3">
      <c r="A23" s="12">
        <v>18</v>
      </c>
      <c r="B23" s="18" t="s">
        <v>109</v>
      </c>
      <c r="C23" s="12">
        <v>2002</v>
      </c>
      <c r="D23" s="23" t="s">
        <v>11</v>
      </c>
      <c r="E23" s="24">
        <v>17</v>
      </c>
      <c r="F23" s="21">
        <f>(VLOOKUP(E23,$AA$4:$AC$23,MATCH($E$4,$AA$3:$AC$3,0),0))</f>
        <v>4</v>
      </c>
      <c r="G23" s="24"/>
      <c r="H23" s="21"/>
      <c r="I23" s="24"/>
      <c r="J23" s="21"/>
      <c r="K23" s="24"/>
      <c r="L23" s="21"/>
      <c r="M23" s="24"/>
      <c r="N23" s="21"/>
      <c r="O23" s="24"/>
      <c r="P23" s="21"/>
      <c r="Q23" s="24"/>
      <c r="R23" s="21">
        <v>0</v>
      </c>
      <c r="S23" s="24"/>
      <c r="T23" s="21">
        <v>0</v>
      </c>
      <c r="U23" s="24"/>
      <c r="V23" s="21"/>
      <c r="W23" s="22">
        <f>SUM(LARGE((H23,F23,J23,L23,N23,P23,R23,T23,V23),{1;2;3}))</f>
        <v>4</v>
      </c>
      <c r="X23" s="18" t="s">
        <v>109</v>
      </c>
      <c r="Y23" s="27"/>
      <c r="Z23" s="27"/>
      <c r="AA23" s="9">
        <v>20</v>
      </c>
      <c r="AB23" s="11">
        <v>1</v>
      </c>
      <c r="AC23" s="10">
        <v>0.5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Q23" s="25"/>
      <c r="AR23" s="25"/>
      <c r="AS23" s="25"/>
      <c r="AT23" s="25"/>
      <c r="AU23" s="25"/>
      <c r="AV23" s="25"/>
    </row>
    <row r="24" spans="1:48" x14ac:dyDescent="0.3">
      <c r="A24" s="12">
        <v>19</v>
      </c>
      <c r="B24" s="18" t="s">
        <v>180</v>
      </c>
      <c r="C24" s="12">
        <v>2001</v>
      </c>
      <c r="D24" s="23" t="s">
        <v>87</v>
      </c>
      <c r="E24" s="24">
        <v>18</v>
      </c>
      <c r="F24" s="21">
        <f>(VLOOKUP(E24,$AA$4:$AC$23,MATCH($E$4,$AA$3:$AC$3,0),0))</f>
        <v>3</v>
      </c>
      <c r="G24" s="24"/>
      <c r="H24" s="21"/>
      <c r="I24" s="24"/>
      <c r="J24" s="21"/>
      <c r="K24" s="24"/>
      <c r="L24" s="21"/>
      <c r="M24" s="24"/>
      <c r="N24" s="21"/>
      <c r="O24" s="24"/>
      <c r="P24" s="21"/>
      <c r="Q24" s="24"/>
      <c r="R24" s="21"/>
      <c r="S24" s="24"/>
      <c r="T24" s="21">
        <v>0</v>
      </c>
      <c r="U24" s="24">
        <v>17</v>
      </c>
      <c r="V24" s="21">
        <f>(VLOOKUP(U24,$AA$4:$AC$23,MATCH($U$4,$AA$3:$AC$3,0),0)-(VLOOKUP($U$3,$AA$4:$AC$23,MATCH($U$4,$AA$3:$AC$3,0),0)))</f>
        <v>0.5</v>
      </c>
      <c r="W24" s="22">
        <f>SUM(LARGE((H24,F24,J24,L24,N24,P24,R24,T24,V24),{1;2;3}))</f>
        <v>3.5</v>
      </c>
      <c r="X24" s="18" t="s">
        <v>180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Q24" s="25"/>
      <c r="AR24" s="25"/>
      <c r="AS24" s="25"/>
      <c r="AT24" s="25"/>
      <c r="AU24" s="25"/>
      <c r="AV24" s="25"/>
    </row>
    <row r="25" spans="1:48" x14ac:dyDescent="0.3">
      <c r="A25" s="12">
        <v>20</v>
      </c>
      <c r="B25" s="18" t="s">
        <v>176</v>
      </c>
      <c r="C25" s="12">
        <v>1999</v>
      </c>
      <c r="D25" s="23" t="s">
        <v>87</v>
      </c>
      <c r="E25" s="24"/>
      <c r="F25" s="21"/>
      <c r="G25" s="24"/>
      <c r="H25" s="21"/>
      <c r="I25" s="24">
        <v>11</v>
      </c>
      <c r="J25" s="21">
        <f>(VLOOKUP(I25,$AA$4:$AC$23,MATCH($I$4,$AA$3:$AC$3,0),0)-(VLOOKUP($I$3,$AA$4:$AC$23,MATCH($I$4,$AA$3:$AC$3,0),0)))</f>
        <v>0.5</v>
      </c>
      <c r="K25" s="24"/>
      <c r="L25" s="21"/>
      <c r="M25" s="24"/>
      <c r="N25" s="21"/>
      <c r="O25" s="24"/>
      <c r="P25" s="21"/>
      <c r="Q25" s="24"/>
      <c r="R25" s="21"/>
      <c r="S25" s="24"/>
      <c r="T25" s="21">
        <v>0</v>
      </c>
      <c r="U25" s="24">
        <v>13</v>
      </c>
      <c r="V25" s="21">
        <f>(VLOOKUP(U25,$AA$4:$AC$23,MATCH($U$4,$AA$3:$AC$3,0),0)-(VLOOKUP($U$3,$AA$4:$AC$23,MATCH($U$4,$AA$3:$AC$3,0),0)))</f>
        <v>2.5</v>
      </c>
      <c r="W25" s="22">
        <f>SUM(LARGE((H25,F25,J25,L25,N25,P25,R25,T25,V25),{1;2;3}))</f>
        <v>3</v>
      </c>
      <c r="X25" s="18" t="s">
        <v>176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Q25" s="25"/>
      <c r="AR25" s="25"/>
      <c r="AS25" s="25"/>
      <c r="AT25" s="25"/>
      <c r="AU25" s="25"/>
      <c r="AV25" s="25"/>
    </row>
    <row r="26" spans="1:48" x14ac:dyDescent="0.3">
      <c r="A26" s="12">
        <v>21</v>
      </c>
      <c r="B26" s="18" t="s">
        <v>179</v>
      </c>
      <c r="C26" s="12">
        <v>2001</v>
      </c>
      <c r="D26" s="23" t="s">
        <v>87</v>
      </c>
      <c r="E26" s="24">
        <v>19</v>
      </c>
      <c r="F26" s="21">
        <f>(VLOOKUP(E26,$AA$4:$AC$23,MATCH($E$4,$AA$3:$AC$3,0),0))</f>
        <v>2</v>
      </c>
      <c r="G26" s="24"/>
      <c r="H26" s="21"/>
      <c r="I26" s="24"/>
      <c r="J26" s="21"/>
      <c r="K26" s="24"/>
      <c r="L26" s="21"/>
      <c r="M26" s="24"/>
      <c r="N26" s="21"/>
      <c r="O26" s="24"/>
      <c r="P26" s="21"/>
      <c r="Q26" s="24"/>
      <c r="R26" s="21"/>
      <c r="S26" s="24"/>
      <c r="T26" s="21">
        <v>0</v>
      </c>
      <c r="U26" s="24">
        <v>16</v>
      </c>
      <c r="V26" s="21">
        <f>(VLOOKUP(U26,$AA$4:$AC$23,MATCH($U$4,$AA$3:$AC$3,0),0)-(VLOOKUP($U$3,$AA$4:$AC$23,MATCH($U$4,$AA$3:$AC$3,0),0)))</f>
        <v>1</v>
      </c>
      <c r="W26" s="22">
        <f>SUM(LARGE((H26,F26,J26,L26,N26,P26,R26,T26,V26),{1;2;3}))</f>
        <v>3</v>
      </c>
      <c r="X26" s="18" t="s">
        <v>179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Q26" s="25"/>
      <c r="AR26" s="25"/>
      <c r="AS26" s="25"/>
      <c r="AT26" s="25"/>
      <c r="AU26" s="25"/>
      <c r="AV26" s="25"/>
    </row>
    <row r="27" spans="1:48" x14ac:dyDescent="0.3">
      <c r="A27" s="12">
        <v>22</v>
      </c>
      <c r="B27" s="18" t="s">
        <v>115</v>
      </c>
      <c r="C27" s="12">
        <v>2002</v>
      </c>
      <c r="D27" s="23" t="s">
        <v>96</v>
      </c>
      <c r="E27" s="24">
        <v>20</v>
      </c>
      <c r="F27" s="21">
        <f>(VLOOKUP(E27,$AA$4:$AC$23,MATCH($E$4,$AA$3:$AC$3,0),0))</f>
        <v>1</v>
      </c>
      <c r="G27" s="24"/>
      <c r="H27" s="21"/>
      <c r="I27" s="24"/>
      <c r="J27" s="21"/>
      <c r="K27" s="24"/>
      <c r="L27" s="21"/>
      <c r="M27" s="24"/>
      <c r="N27" s="21"/>
      <c r="O27" s="24"/>
      <c r="P27" s="21">
        <v>0</v>
      </c>
      <c r="Q27" s="24"/>
      <c r="R27" s="21">
        <v>0</v>
      </c>
      <c r="S27" s="24"/>
      <c r="T27" s="21">
        <v>0</v>
      </c>
      <c r="U27" s="24"/>
      <c r="V27" s="21"/>
      <c r="W27" s="22">
        <f>SUM(LARGE((H27,F27,J27,L27,N27,P27,R27,T27,V27),{1;2;3}))</f>
        <v>1</v>
      </c>
      <c r="X27" s="18" t="s">
        <v>115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Q27" s="25"/>
      <c r="AR27" s="25"/>
      <c r="AS27" s="25"/>
      <c r="AT27" s="25"/>
      <c r="AU27" s="25"/>
      <c r="AV27" s="25"/>
    </row>
    <row r="28" spans="1:48" x14ac:dyDescent="0.3">
      <c r="A28" s="12">
        <v>23</v>
      </c>
      <c r="B28" s="18" t="s">
        <v>270</v>
      </c>
      <c r="C28" s="12">
        <v>2000</v>
      </c>
      <c r="D28" s="23" t="s">
        <v>87</v>
      </c>
      <c r="E28" s="24">
        <v>21</v>
      </c>
      <c r="F28" s="21"/>
      <c r="G28" s="24"/>
      <c r="H28" s="21"/>
      <c r="I28" s="24"/>
      <c r="J28" s="21"/>
      <c r="K28" s="24"/>
      <c r="L28" s="21"/>
      <c r="M28" s="24"/>
      <c r="N28" s="21"/>
      <c r="O28" s="24"/>
      <c r="P28" s="21">
        <v>0</v>
      </c>
      <c r="Q28" s="24"/>
      <c r="R28" s="21">
        <v>0</v>
      </c>
      <c r="S28" s="24"/>
      <c r="T28" s="21">
        <v>0</v>
      </c>
      <c r="U28" s="24"/>
      <c r="V28" s="21"/>
      <c r="W28" s="22">
        <f>SUM(LARGE((H28,F28,J28,L28,N28,P28,R28,T28,V28),{1;2;3}))</f>
        <v>0</v>
      </c>
      <c r="X28" s="18" t="s">
        <v>270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Q28" s="25"/>
      <c r="AR28" s="25"/>
      <c r="AS28" s="25"/>
      <c r="AT28" s="25"/>
      <c r="AU28" s="25"/>
      <c r="AV28" s="25"/>
    </row>
    <row r="29" spans="1:48" x14ac:dyDescent="0.3">
      <c r="A29" s="12">
        <v>24</v>
      </c>
      <c r="B29" s="18" t="s">
        <v>188</v>
      </c>
      <c r="C29" s="12">
        <v>2003</v>
      </c>
      <c r="D29" s="23" t="s">
        <v>96</v>
      </c>
      <c r="E29" s="24">
        <v>22</v>
      </c>
      <c r="F29" s="21"/>
      <c r="G29" s="24"/>
      <c r="H29" s="21"/>
      <c r="I29" s="24"/>
      <c r="J29" s="21"/>
      <c r="K29" s="24"/>
      <c r="L29" s="21"/>
      <c r="M29" s="24"/>
      <c r="N29" s="21"/>
      <c r="O29" s="24"/>
      <c r="P29" s="21">
        <v>0</v>
      </c>
      <c r="Q29" s="24"/>
      <c r="R29" s="21">
        <v>0</v>
      </c>
      <c r="S29" s="24"/>
      <c r="T29" s="21">
        <v>0</v>
      </c>
      <c r="U29" s="24"/>
      <c r="V29" s="21"/>
      <c r="W29" s="22">
        <f>SUM(LARGE((H29,F29,J29,L29,N29,P29,R29,T29,V29),{1;2;3}))</f>
        <v>0</v>
      </c>
      <c r="X29" s="18" t="s">
        <v>188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Q29" s="25"/>
      <c r="AR29" s="25"/>
      <c r="AS29" s="25"/>
      <c r="AT29" s="25"/>
      <c r="AU29" s="25"/>
      <c r="AV29" s="25"/>
    </row>
    <row r="30" spans="1:48" x14ac:dyDescent="0.3">
      <c r="A30" s="12">
        <v>25</v>
      </c>
      <c r="B30" s="18" t="s">
        <v>239</v>
      </c>
      <c r="C30" s="12">
        <v>2003</v>
      </c>
      <c r="D30" s="23" t="s">
        <v>43</v>
      </c>
      <c r="E30" s="24">
        <v>23</v>
      </c>
      <c r="F30" s="21"/>
      <c r="G30" s="24"/>
      <c r="H30" s="21"/>
      <c r="I30" s="24"/>
      <c r="J30" s="21"/>
      <c r="K30" s="24"/>
      <c r="L30" s="21"/>
      <c r="M30" s="24"/>
      <c r="N30" s="21"/>
      <c r="O30" s="24"/>
      <c r="P30" s="21">
        <v>0</v>
      </c>
      <c r="Q30" s="24"/>
      <c r="R30" s="21">
        <v>0</v>
      </c>
      <c r="S30" s="24"/>
      <c r="T30" s="21">
        <v>0</v>
      </c>
      <c r="U30" s="24"/>
      <c r="V30" s="21"/>
      <c r="W30" s="22">
        <f>SUM(LARGE((H30,F30,J30,L30,N30,P30,R30,T30,V30),{1;2;3}))</f>
        <v>0</v>
      </c>
      <c r="X30" s="18" t="s">
        <v>239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Q30" s="25"/>
      <c r="AR30" s="25"/>
      <c r="AS30" s="25"/>
      <c r="AT30" s="25"/>
      <c r="AU30" s="25"/>
      <c r="AV30" s="25"/>
    </row>
    <row r="31" spans="1:48" x14ac:dyDescent="0.3"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Q31" s="25"/>
      <c r="AR31" s="25"/>
      <c r="AS31" s="25"/>
      <c r="AT31" s="25"/>
      <c r="AU31" s="25"/>
      <c r="AV31" s="25"/>
    </row>
    <row r="32" spans="1:48" x14ac:dyDescent="0.3"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Q32" s="25"/>
      <c r="AR32" s="25"/>
      <c r="AS32" s="25"/>
      <c r="AT32" s="25"/>
      <c r="AU32" s="25"/>
      <c r="AV32" s="25"/>
    </row>
    <row r="33" spans="26:48" x14ac:dyDescent="0.3"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Q33" s="25"/>
      <c r="AR33" s="25"/>
      <c r="AS33" s="25"/>
      <c r="AT33" s="25"/>
      <c r="AU33" s="25"/>
      <c r="AV33" s="25"/>
    </row>
    <row r="34" spans="26:48" x14ac:dyDescent="0.3"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Q34" s="25"/>
      <c r="AR34" s="25"/>
      <c r="AS34" s="25"/>
      <c r="AT34" s="25"/>
      <c r="AU34" s="25"/>
      <c r="AV34" s="25"/>
    </row>
    <row r="35" spans="26:48" x14ac:dyDescent="0.3">
      <c r="Z35" s="76" t="s">
        <v>273</v>
      </c>
      <c r="AA35" s="76"/>
      <c r="AB35" s="76"/>
      <c r="AC35" s="76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Q35" s="25"/>
      <c r="AR35" s="25"/>
      <c r="AS35" s="25"/>
      <c r="AT35" s="25"/>
      <c r="AU35" s="25"/>
      <c r="AV35" s="25"/>
    </row>
    <row r="36" spans="26:48" x14ac:dyDescent="0.3">
      <c r="Z36" s="76"/>
      <c r="AA36" s="76"/>
      <c r="AB36" s="76"/>
      <c r="AC36" s="7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Q36" s="25"/>
      <c r="AR36" s="25"/>
      <c r="AS36" s="25"/>
      <c r="AT36" s="25"/>
      <c r="AU36" s="25"/>
      <c r="AV36" s="25"/>
    </row>
    <row r="37" spans="26:48" x14ac:dyDescent="0.3">
      <c r="Z37" s="76"/>
      <c r="AA37" s="76"/>
      <c r="AB37" s="76"/>
      <c r="AC37" s="76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Q37" s="25"/>
      <c r="AR37" s="25"/>
      <c r="AS37" s="25"/>
      <c r="AT37" s="25"/>
      <c r="AU37" s="25"/>
      <c r="AV37" s="25"/>
    </row>
    <row r="38" spans="26:48" x14ac:dyDescent="0.3"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Q38" s="25"/>
      <c r="AR38" s="25"/>
      <c r="AS38" s="25"/>
      <c r="AT38" s="25"/>
      <c r="AU38" s="25"/>
      <c r="AV38" s="25"/>
    </row>
    <row r="39" spans="26:48" x14ac:dyDescent="0.3"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Q39" s="25"/>
      <c r="AR39" s="25"/>
      <c r="AS39" s="25"/>
      <c r="AT39" s="25"/>
      <c r="AU39" s="25"/>
      <c r="AV39" s="25"/>
    </row>
    <row r="40" spans="26:48" x14ac:dyDescent="0.3"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Q40" s="25"/>
      <c r="AR40" s="25"/>
      <c r="AS40" s="25"/>
      <c r="AT40" s="25"/>
      <c r="AU40" s="25"/>
      <c r="AV40" s="25"/>
    </row>
    <row r="41" spans="26:48" x14ac:dyDescent="0.3"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Q41" s="25"/>
      <c r="AR41" s="25"/>
      <c r="AS41" s="25"/>
      <c r="AT41" s="25"/>
      <c r="AU41" s="25"/>
      <c r="AV41" s="25"/>
    </row>
    <row r="42" spans="26:48" x14ac:dyDescent="0.3">
      <c r="AT42" s="25"/>
      <c r="AU42" s="25"/>
      <c r="AV42" s="25"/>
    </row>
    <row r="43" spans="26:48" x14ac:dyDescent="0.3">
      <c r="AT43" s="25"/>
      <c r="AU43" s="25"/>
      <c r="AV43" s="25"/>
    </row>
    <row r="44" spans="26:48" x14ac:dyDescent="0.3">
      <c r="AT44" s="25"/>
      <c r="AU44" s="25"/>
      <c r="AV44" s="25"/>
    </row>
    <row r="45" spans="26:48" x14ac:dyDescent="0.3">
      <c r="AT45" s="25"/>
      <c r="AU45" s="25"/>
      <c r="AV45" s="25"/>
    </row>
    <row r="46" spans="26:48" x14ac:dyDescent="0.3">
      <c r="AT46" s="25"/>
      <c r="AU46" s="25"/>
      <c r="AV46" s="25"/>
    </row>
    <row r="47" spans="26:48" x14ac:dyDescent="0.3">
      <c r="AT47" s="25"/>
      <c r="AU47" s="25"/>
      <c r="AV47" s="25"/>
    </row>
    <row r="48" spans="26:48" x14ac:dyDescent="0.3">
      <c r="AT48" s="25"/>
      <c r="AU48" s="25"/>
      <c r="AV48" s="25"/>
    </row>
    <row r="49" spans="1:48" x14ac:dyDescent="0.3">
      <c r="AQ49" s="25"/>
      <c r="AR49" s="25"/>
      <c r="AS49" s="25"/>
      <c r="AT49" s="25"/>
      <c r="AU49" s="25"/>
      <c r="AV49" s="25"/>
    </row>
    <row r="50" spans="1:48" x14ac:dyDescent="0.3">
      <c r="AQ50" s="25"/>
      <c r="AR50" s="25"/>
      <c r="AS50" s="25"/>
      <c r="AT50" s="25"/>
      <c r="AU50" s="25"/>
      <c r="AV50" s="25"/>
    </row>
    <row r="51" spans="1:48" x14ac:dyDescent="0.3">
      <c r="AQ51" s="25"/>
      <c r="AR51" s="25"/>
      <c r="AS51" s="25"/>
      <c r="AT51" s="25"/>
      <c r="AU51" s="25"/>
      <c r="AV51" s="25"/>
    </row>
    <row r="52" spans="1:48" x14ac:dyDescent="0.3">
      <c r="AQ52" s="25"/>
      <c r="AR52" s="25"/>
      <c r="AS52" s="25"/>
      <c r="AT52" s="25"/>
      <c r="AU52" s="25"/>
      <c r="AV52" s="25"/>
    </row>
    <row r="53" spans="1:48" x14ac:dyDescent="0.3">
      <c r="AQ53" s="25"/>
      <c r="AR53" s="25"/>
      <c r="AS53" s="25"/>
      <c r="AT53" s="25"/>
      <c r="AU53" s="25"/>
      <c r="AV53" s="25"/>
    </row>
    <row r="54" spans="1:48" x14ac:dyDescent="0.3">
      <c r="AQ54" s="25"/>
      <c r="AR54" s="25"/>
      <c r="AS54" s="25"/>
      <c r="AT54" s="25"/>
      <c r="AU54" s="25"/>
      <c r="AV54" s="25"/>
    </row>
    <row r="55" spans="1:48" x14ac:dyDescent="0.3">
      <c r="AQ55" s="25"/>
      <c r="AR55" s="25"/>
      <c r="AS55" s="25"/>
      <c r="AT55" s="25"/>
      <c r="AU55" s="25"/>
      <c r="AV55" s="25"/>
    </row>
    <row r="56" spans="1:48" x14ac:dyDescent="0.3">
      <c r="AQ56" s="25"/>
      <c r="AR56" s="25"/>
      <c r="AS56" s="25"/>
      <c r="AT56" s="25"/>
      <c r="AU56" s="25"/>
      <c r="AV56" s="25"/>
    </row>
    <row r="57" spans="1:48" x14ac:dyDescent="0.3">
      <c r="AQ57" s="25"/>
      <c r="AR57" s="25"/>
      <c r="AS57" s="25"/>
      <c r="AT57" s="25"/>
      <c r="AU57" s="25"/>
      <c r="AV57" s="25"/>
    </row>
    <row r="58" spans="1:48" x14ac:dyDescent="0.3">
      <c r="AQ58" s="25"/>
      <c r="AR58" s="25"/>
      <c r="AS58" s="25"/>
      <c r="AT58" s="25"/>
      <c r="AU58" s="25"/>
      <c r="AV58" s="25"/>
    </row>
    <row r="59" spans="1:48" x14ac:dyDescent="0.3">
      <c r="AQ59" s="25"/>
      <c r="AR59" s="25"/>
      <c r="AS59" s="25"/>
      <c r="AT59" s="25"/>
      <c r="AU59" s="25"/>
      <c r="AV59" s="25"/>
    </row>
    <row r="60" spans="1:48" x14ac:dyDescent="0.3">
      <c r="AQ60" s="25"/>
      <c r="AR60" s="25"/>
      <c r="AS60" s="25"/>
      <c r="AT60" s="25"/>
      <c r="AU60" s="25"/>
      <c r="AV60" s="25"/>
    </row>
    <row r="61" spans="1:4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O61" s="1"/>
      <c r="AP61" s="1"/>
      <c r="AQ61" s="25"/>
      <c r="AR61" s="25"/>
      <c r="AS61" s="25"/>
      <c r="AT61" s="25"/>
      <c r="AU61" s="25"/>
      <c r="AV61" s="25"/>
    </row>
    <row r="62" spans="1:48" ht="18" x14ac:dyDescent="0.3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  <c r="AO62" s="1"/>
      <c r="AP62" s="1"/>
      <c r="AQ62" s="25"/>
      <c r="AR62" s="25"/>
      <c r="AS62" s="25"/>
      <c r="AT62" s="25"/>
      <c r="AU62" s="25"/>
      <c r="AV62" s="25"/>
    </row>
  </sheetData>
  <sortState ref="B6:X30">
    <sortCondition descending="1" ref="W6:W30"/>
  </sortState>
  <mergeCells count="31">
    <mergeCell ref="O1:P1"/>
    <mergeCell ref="B3:D3"/>
    <mergeCell ref="E3:F3"/>
    <mergeCell ref="G3:H3"/>
    <mergeCell ref="I3:J3"/>
    <mergeCell ref="K3:L3"/>
    <mergeCell ref="M3:N3"/>
    <mergeCell ref="O3:P3"/>
    <mergeCell ref="E1:F1"/>
    <mergeCell ref="G1:H1"/>
    <mergeCell ref="I1:J1"/>
    <mergeCell ref="K1:L1"/>
    <mergeCell ref="M1:N1"/>
    <mergeCell ref="E2:F2"/>
    <mergeCell ref="A62:AM62"/>
    <mergeCell ref="G2:H2"/>
    <mergeCell ref="I2:J2"/>
    <mergeCell ref="K2:L2"/>
    <mergeCell ref="M2:N2"/>
    <mergeCell ref="O2:P2"/>
    <mergeCell ref="Q3:R3"/>
    <mergeCell ref="S3:T3"/>
    <mergeCell ref="U3:V3"/>
    <mergeCell ref="W3:X3"/>
    <mergeCell ref="Z35:AC37"/>
    <mergeCell ref="Q2:R2"/>
    <mergeCell ref="U1:V1"/>
    <mergeCell ref="U2:V2"/>
    <mergeCell ref="Q1:R1"/>
    <mergeCell ref="S1:T1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UKS M</vt:lpstr>
      <vt:lpstr>UKS K</vt:lpstr>
      <vt:lpstr>5.8 M</vt:lpstr>
      <vt:lpstr>5.8 K</vt:lpstr>
      <vt:lpstr>6.8 M</vt:lpstr>
      <vt:lpstr>6.8 K</vt:lpstr>
      <vt:lpstr>7.8 M</vt:lpstr>
      <vt:lpstr>7.8 K</vt:lpstr>
      <vt:lpstr>RSX Jun M</vt:lpstr>
      <vt:lpstr>RSX Jun K</vt:lpstr>
      <vt:lpstr>RSX Sen M</vt:lpstr>
      <vt:lpstr>RSX Sen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Buderaski</dc:creator>
  <cp:lastModifiedBy>Łukasz Buderaski</cp:lastModifiedBy>
  <dcterms:created xsi:type="dcterms:W3CDTF">2017-10-04T07:38:06Z</dcterms:created>
  <dcterms:modified xsi:type="dcterms:W3CDTF">2017-10-05T18:55:54Z</dcterms:modified>
</cp:coreProperties>
</file>